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armyeitaas-my.sharepoint-mil.us/personal/christine_a_luciano_civ_army_mil/Documents/"/>
    </mc:Choice>
  </mc:AlternateContent>
  <xr:revisionPtr revIDLastSave="0" documentId="8_{86925EF2-25B3-444A-A0F9-43EDB4F7D8C8}" xr6:coauthVersionLast="47" xr6:coauthVersionMax="47" xr10:uidLastSave="{00000000-0000-0000-0000-000000000000}"/>
  <bookViews>
    <workbookView xWindow="28680" yWindow="120" windowWidth="29040" windowHeight="15480" activeTab="1" xr2:uid="{00000000-000D-0000-FFFF-FFFF00000000}"/>
  </bookViews>
  <sheets>
    <sheet name="Checklist" sheetId="1" r:id="rId1"/>
    <sheet name="Summary Results" sheetId="2" r:id="rId2"/>
  </sheets>
  <definedNames>
    <definedName name="_xlnm.Print_Area" localSheetId="1">'Summary Results'!$A$1:$F$36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1" l="1"/>
  <c r="F51" i="1"/>
  <c r="E51" i="1"/>
  <c r="F43" i="1"/>
  <c r="E43" i="1"/>
  <c r="F35" i="1"/>
  <c r="F21" i="1"/>
  <c r="E35" i="1"/>
  <c r="E21" i="1"/>
  <c r="C17" i="2" l="1"/>
  <c r="C16" i="2"/>
  <c r="F28" i="1"/>
  <c r="C14" i="2"/>
  <c r="C13" i="2"/>
  <c r="F6" i="2"/>
  <c r="F5" i="2"/>
  <c r="B8" i="2"/>
  <c r="B7" i="2"/>
  <c r="B6" i="2"/>
  <c r="B5" i="2"/>
  <c r="B18" i="2"/>
  <c r="C15" i="2" l="1"/>
  <c r="C18" i="2" s="1"/>
  <c r="C20" i="2" l="1"/>
  <c r="B22" i="2" s="1"/>
</calcChain>
</file>

<file path=xl/sharedStrings.xml><?xml version="1.0" encoding="utf-8"?>
<sst xmlns="http://schemas.openxmlformats.org/spreadsheetml/2006/main" count="197" uniqueCount="163">
  <si>
    <t xml:space="preserve">                          Unit:</t>
  </si>
  <si>
    <t xml:space="preserve">                                                        Assessment Date:</t>
  </si>
  <si>
    <t xml:space="preserve">     </t>
  </si>
  <si>
    <t>Building Number:</t>
  </si>
  <si>
    <t>ECAT Representative:</t>
  </si>
  <si>
    <t>Commander:</t>
  </si>
  <si>
    <t>ECAT Phone Number:</t>
  </si>
  <si>
    <t>Unit Representative:</t>
  </si>
  <si>
    <t>Type of Assessment:</t>
  </si>
  <si>
    <t>For latest version of this document contact the ECAT Team Leader at 287-9105</t>
  </si>
  <si>
    <t>1) Pollution Prevention (P2)</t>
  </si>
  <si>
    <t>AREA ASSESSED</t>
  </si>
  <si>
    <t>STANDARD</t>
  </si>
  <si>
    <t>REGULATION CITATION</t>
  </si>
  <si>
    <t>REFERENCE</t>
  </si>
  <si>
    <t>GO</t>
  </si>
  <si>
    <t>NO GO</t>
  </si>
  <si>
    <t>a) 2 points
Appointment
Orders</t>
  </si>
  <si>
    <t>c) 2 points
Publications</t>
  </si>
  <si>
    <t>d) 2 points 
Painting
Standards</t>
  </si>
  <si>
    <t xml:space="preserve">Sub-total:                                       </t>
  </si>
  <si>
    <t>2) Hazardous Material</t>
  </si>
  <si>
    <t>a) 2 points
HAZMAT
Procurement:</t>
  </si>
  <si>
    <t xml:space="preserve">Is a SDS available for each hazardous material stored?
                                                  </t>
  </si>
  <si>
    <t xml:space="preserve">Sub-total:                                      </t>
  </si>
  <si>
    <t>3) Air Program</t>
  </si>
  <si>
    <t>4) Water Resource Management</t>
  </si>
  <si>
    <t>a) 2 points
Monthly Inspections</t>
  </si>
  <si>
    <t>b) 2 points
Washrack Management</t>
  </si>
  <si>
    <t>c) 2 points
Work Orders</t>
  </si>
  <si>
    <t xml:space="preserve">Water leaks from any source must be stopped promptly. Maintain faucets, valves, and bathroom fixtures in good repair. </t>
  </si>
  <si>
    <t xml:space="preserve">Sub-total:                                            </t>
  </si>
  <si>
    <t>5) Solid Waste and Recycle</t>
  </si>
  <si>
    <t>a) 3 points
Recycle Containers</t>
  </si>
  <si>
    <t>Are recycle containers used for recyclable material only?</t>
  </si>
  <si>
    <t xml:space="preserve"> ENVIRONMENTAL DIVISION</t>
  </si>
  <si>
    <t>ENVIRONMENTAL COMPLIANCE ASSESSMENT SUMMARY</t>
  </si>
  <si>
    <t xml:space="preserve">                     Location: </t>
  </si>
  <si>
    <t>Commander</t>
  </si>
  <si>
    <t>Leadership Rep:</t>
  </si>
  <si>
    <t xml:space="preserve">                                                                         Phone:</t>
  </si>
  <si>
    <t>Areas Assessed:</t>
  </si>
  <si>
    <t>Points Received:</t>
  </si>
  <si>
    <t xml:space="preserve">1) Pollution Prevention </t>
  </si>
  <si>
    <t>3) Air</t>
  </si>
  <si>
    <t>4) Water</t>
  </si>
  <si>
    <t>Category totals:</t>
  </si>
  <si>
    <t>Assessment Score :</t>
  </si>
  <si>
    <t>Final Rating :</t>
  </si>
  <si>
    <t>Score Rating Criteria:</t>
  </si>
  <si>
    <t>Green</t>
  </si>
  <si>
    <t>Amber</t>
  </si>
  <si>
    <t>75 and below</t>
  </si>
  <si>
    <t>Red</t>
  </si>
  <si>
    <r>
      <t xml:space="preserve">Maximum Possible Points:                          </t>
    </r>
    <r>
      <rPr>
        <b/>
        <sz val="11"/>
        <rFont val="Arial"/>
        <family val="2"/>
      </rPr>
      <t/>
    </r>
  </si>
  <si>
    <t>Next Scheduled Assessment:</t>
  </si>
  <si>
    <t>Time:</t>
  </si>
  <si>
    <t>9:00am</t>
  </si>
  <si>
    <t xml:space="preserve">Reply By Memorandum Required By:    </t>
  </si>
  <si>
    <t>Refer to checklist and Formal Assessment Memorandum for more details.</t>
  </si>
  <si>
    <t>c) 3 points             
HVAC/MVAC 
Recovery Equipment</t>
  </si>
  <si>
    <t>d) 3 points             
HVAC/MVAC 
Recovery Equipment</t>
  </si>
  <si>
    <t>b) 5 points
ECO Course</t>
  </si>
  <si>
    <t>e) 6 points
Spill Response and Reporting and Absorbent Materials</t>
  </si>
  <si>
    <t xml:space="preserve">b) 4 points
Prohibited Materials
</t>
  </si>
  <si>
    <t>92 - 100</t>
  </si>
  <si>
    <t>76 - 91</t>
  </si>
  <si>
    <t>e) 2 points 
Drip Pans/Pads</t>
  </si>
  <si>
    <t>f) 3 points
Mandatory 
Training
Requirements</t>
  </si>
  <si>
    <t>g) 3 points
In-Use and Waste Products</t>
  </si>
  <si>
    <t>a) 3 points             
HVAC/MVAC 
Recovery Equipment</t>
  </si>
  <si>
    <t>Page 1 of 4</t>
  </si>
  <si>
    <t xml:space="preserve">Does the Environmental Compliance Officer have appointment orders?
</t>
  </si>
  <si>
    <t xml:space="preserve">Does the assigned ECO have an ECO course certificate and is it current (not expired)? </t>
  </si>
  <si>
    <t>h) 4 points
Aboveground Storage Tank (AST) Management</t>
  </si>
  <si>
    <t>e) 4 points
Parts Washers</t>
  </si>
  <si>
    <t xml:space="preserve"> </t>
  </si>
  <si>
    <t>e) 8 points
Battery 
Storage</t>
  </si>
  <si>
    <t>d) 6 points 
OWS Management
&amp;
Prohibited
Discharges</t>
  </si>
  <si>
    <r>
      <t>ASSESSMENT SUMMARY RESULTS:</t>
    </r>
    <r>
      <rPr>
        <sz val="10"/>
        <rFont val="Arial"/>
        <family val="2"/>
      </rPr>
      <t xml:space="preserve">  </t>
    </r>
    <r>
      <rPr>
        <b/>
        <sz val="10"/>
        <rFont val="Arial"/>
        <family val="2"/>
      </rPr>
      <t xml:space="preserve">Two, Three, Four, Five, Six, Eight or Ten points are added for each standard met.  Maximum possible score is 100 points. </t>
    </r>
    <r>
      <rPr>
        <sz val="10"/>
        <rFont val="Arial"/>
        <family val="2"/>
      </rPr>
      <t xml:space="preserve"> 
</t>
    </r>
    <r>
      <rPr>
        <b/>
        <sz val="10"/>
        <color rgb="FFFF0000"/>
        <rFont val="Arial"/>
        <family val="2"/>
      </rPr>
      <t>* Point values were determined based on both command emphasis and the relative severity of each specific discrepancy.  The point values are annotated on the checklist for each item.</t>
    </r>
    <r>
      <rPr>
        <sz val="10"/>
        <rFont val="Arial"/>
        <family val="2"/>
      </rPr>
      <t xml:space="preserve">
</t>
    </r>
  </si>
  <si>
    <t>Discrepancy Number</t>
  </si>
  <si>
    <t>Is the unit/activity in compliance with the painting standards?</t>
  </si>
  <si>
    <t>Is the unit/activity using drip pans/pads appropriately?</t>
  </si>
  <si>
    <t>2) Hazardous Material (HAZMAT)</t>
  </si>
  <si>
    <t>Are Section 608/609 certification cards being maintained by the unit/activity and a copy archived for three years after the technician has left the organization?</t>
  </si>
  <si>
    <t xml:space="preserve">Does the unit/activity maintain a refrigerant service log and are the logs maintained a minimum of five (5) years?
</t>
  </si>
  <si>
    <t>Is the unit/activity using the assigned parts washer properly?</t>
  </si>
  <si>
    <t>1. Is the unit/activity conducting periodic inspections of visible portions of storm sewers, drains and ditches?
2. Are the washrack and oil-water separator (OWS) inspected as required?</t>
  </si>
  <si>
    <t>1. Is the unit/activity keeping stockpiles of soil (clean or contaminated) away from fence lines, storm drains and ditches?
2. Is the unit/activity using only approved detergents at the wash rack?</t>
  </si>
  <si>
    <t>Is the unit/activity submitting work orders for water leaks?</t>
  </si>
  <si>
    <t xml:space="preserve">1. Is the unit/activity preventing the dumping of any hazardous substance into the OWS?
2. Is the unit/activity removing trash and debris from the OWS?
3. Is the unit/activity preventing any pollutants from discharging at the facility?  i.e. evidence of oil, grease, fuel
</t>
  </si>
  <si>
    <t xml:space="preserve">c) 6 points
Non-Hazardous Waste
Accumulation 
Point 
(NHWAP)
</t>
  </si>
  <si>
    <t>Is the unit/activity using inside and outside refuse containers appropriately?</t>
  </si>
  <si>
    <r>
      <t>d) 10 points
Waste Accumulation Area (WAA) and</t>
    </r>
    <r>
      <rPr>
        <b/>
        <sz val="10"/>
        <color rgb="FFFF0000"/>
        <rFont val="Arial"/>
        <family val="2"/>
      </rPr>
      <t xml:space="preserve"> </t>
    </r>
    <r>
      <rPr>
        <b/>
        <sz val="10"/>
        <rFont val="Arial"/>
        <family val="2"/>
      </rPr>
      <t>Satellite
Accumulation
Area
(SAA)
Motor Pool Bays</t>
    </r>
  </si>
  <si>
    <r>
      <t>1. Are daily visual inspections conducted of the ASTs, NHWAP, WAA,</t>
    </r>
    <r>
      <rPr>
        <sz val="10"/>
        <color rgb="FFFF0000"/>
        <rFont val="Arial"/>
        <family val="2"/>
      </rPr>
      <t xml:space="preserve"> </t>
    </r>
    <r>
      <rPr>
        <sz val="10"/>
        <rFont val="Arial"/>
        <family val="2"/>
      </rPr>
      <t xml:space="preserve">and SAA locations?
2. Are containers serviceable and are lids closed?
3. Are waste containers properly classified, marked with contents, and utilized properly?
</t>
    </r>
  </si>
  <si>
    <t xml:space="preserve">Does the unit/activity have the appropriate Environmental, Recycle and Energy Conservation publications, references, and SOPs available? 
</t>
  </si>
  <si>
    <t xml:space="preserve">Do not allow trash or contaminants to mix with recyclable materials. 
                                                                                                                                                                                                                                         </t>
  </si>
  <si>
    <t>c) 4 points
Source Segregation</t>
  </si>
  <si>
    <t xml:space="preserve">Are storage tanks and AST systems for recycling off-spec fuels, used oil and antifreeze utilized properly?
</t>
  </si>
  <si>
    <t>1. Are procedures in place to prevent the storing of in-use and waste products in the open?
2. Are in-use products properly stored on secondary containment?</t>
  </si>
  <si>
    <r>
      <rPr>
        <b/>
        <sz val="16"/>
        <rFont val="Arial"/>
        <family val="2"/>
      </rPr>
      <t>Environmental Compliance Assessment Checklist</t>
    </r>
    <r>
      <rPr>
        <b/>
        <sz val="10"/>
        <rFont val="Arial"/>
        <family val="2"/>
      </rPr>
      <t xml:space="preserve">
</t>
    </r>
    <r>
      <rPr>
        <sz val="10"/>
        <rFont val="Arial"/>
        <family val="2"/>
      </rPr>
      <t xml:space="preserve">
Directorate of Public Works, Environmental Division
Fort Cavazos, Texas</t>
    </r>
  </si>
  <si>
    <t>DIRECTORATE OF PUBLIC WORKS, FORT CAVAZOS</t>
  </si>
  <si>
    <t>Do not apply paint to brick, masonry walls, floor coverings, metal or vinyl siding, ceramic tiles, ceiling panels, glass or fiberglass, wall paneling, sidewalks, curbs, and asphalt pavements, except when safety requirements justify painting.  Self-help interior painting is authorized after DPW personnel conduct a paint survey of the facility and approve the DA Form 4283.  Maintain all DA Form 4283s for compliance review. Paint colors will comply with Fort Cavazos standards listed in Table 4-1.</t>
  </si>
  <si>
    <t>b) 3 points
Safety Data Sheets
(SDS)</t>
  </si>
  <si>
    <t>d) 6 points
HAZMAT
Management:</t>
  </si>
  <si>
    <t>FC Reg 420-27, 4e 
FC Reg 420-27, 4e,               Table 4-1</t>
  </si>
  <si>
    <t>FC Reg 420-9, 5a</t>
  </si>
  <si>
    <t>Is source segregation of new, in-use, and waste POL products properly maintained?</t>
  </si>
  <si>
    <t xml:space="preserve">Do not store new, in-use, and waste product in the same location.  Once a product is opened it must be removed from the new POL storage facility.  New, unopened product must be stored in a location with limited access and separate from in-use and used products.  </t>
  </si>
  <si>
    <t xml:space="preserve">Conduct monthly spill prevention briefings and quarterly environmental awareness training to all assigned personnel within the unit or activity. Document training by recording training topic(s) and keeping an attendee roster that includes: Date, Printed name, Rank and Signature of all in attendance. 
</t>
  </si>
  <si>
    <t xml:space="preserve">Is all HAZMAT procured through approved Fort Cavazos agencies?
</t>
  </si>
  <si>
    <t xml:space="preserve">FC Reg 200-1, 4-3a(2)e </t>
  </si>
  <si>
    <t>1. Is all HAZMAT compatibly stored?     
2. Is shelf-life of POL products properly managed?
3. Is HAZMAT being properly stored, protected, and inspected?   
4. Are accurate inventories maintained?</t>
  </si>
  <si>
    <t xml:space="preserve">FC Reg 200-1, 4-3a(2)c
                                                 FC Reg 200-1, 4-3a(2)d(i) 
FC Reg 200-1, 4-3a(2)d(ii) 
                                               FC Reg 200-1, 4-3a(2)b,
</t>
  </si>
  <si>
    <t xml:space="preserve">FC Reg 200-1, 6-3c(2)a
40 CFR, 82, Subpart F, 82.157, (l)(2)(vi)
</t>
  </si>
  <si>
    <t>FC Reg 200-1, 6-3c(2)b 
40 CFR, 82, Subpart F, 82.158, (h)(1)</t>
  </si>
  <si>
    <t>FC Reg 200-1, 6-3c(2)a 
FC Reg 200-1, 6-3c(2)b, 
40 CFR, 82, Subpart F, 82.161(a)(4)(ii)</t>
  </si>
  <si>
    <t xml:space="preserve">Is Recovery/Recycle equipment registered with the Fort Cavazos Air Quality program and manufacturer EPA certification label attached to the equipment? </t>
  </si>
  <si>
    <t>FC Reg 200-1, 6-3f (3)a,b,c,d</t>
  </si>
  <si>
    <t xml:space="preserve">Inspect visible portions of the storm sewers, drains, and ditches periodically for evidence of improper operation (e.g., pooling of water, dumping of pollutants, etc.), and the presence of obstructions, trash, soil erosion, or soil buildup.  
Inspect the OWS daily, removing trash and debris and observing for 1-inch thickness of oil and/or 25 percent debris on the bottom of the OWS. The OWS located with the motor pool washrack is designed to collect any vehicle fluids that are released during vehicle component washing and detailing. 
</t>
  </si>
  <si>
    <t xml:space="preserve">FC Reg 200-1, 2-3c(7)a
FC Reg 200-1, 2-3c(7)b (vi,vii)         </t>
  </si>
  <si>
    <t>FC Reg 200-1, 2-3c(7)b (iii,iv)
FC Reg 200-1, 2-3c(7)b (i)</t>
  </si>
  <si>
    <t>Do not dump oil or any other material, including cleaners, detergents, fuels, antifreeze, trash, or soil, directly into an OWS. Do not wash spills into the OWS. Contain and clean up spills immediately. 
Remove trash and debris from washrack trench. Do not allow trash or other debris to enter the OWS.
Persons on the Fort Cavazos military installation will not: Violate applicable federal or state permits or statutes by knowingly discharging or causing the discharge of any pollutant into Fort Cavazos’s surface waters, groundwater, drainage ditches, streambeds, or on the ground.</t>
  </si>
  <si>
    <t xml:space="preserve">FC Reg 200-1, 2-3c(7)b (viii,ix)       
FC Reg 200-1, 2-3c(7)b (v,xi)        
FC Reg 200-1, 2-1b(1)a     </t>
  </si>
  <si>
    <t>Persons on the Fort Cavazos military installation will not knowingly dispose of prohibited materials in unauthorized locations, to include the Fort Cavazos sanitary landfill (see paragraph 5-3e(1-6) for list of materials).</t>
  </si>
  <si>
    <t>FC Reg 200-1, 5-1b(1)a,b,           5-3e(1-6)</t>
  </si>
  <si>
    <t>FC Reg 200-1, 10-3e(4),           10-3e(4)a
Fort Cavazos HAZWASTE Management Plan
FC Reg 200-1, 10-3e(4)c
                                                FC Reg 200-1, 10-3e(4)c
HWMP 6.1.3.2, 6.1.3.3, 6.1.3.4</t>
  </si>
  <si>
    <t>DPW Environmental Division coordinates the installation of NHWAPs. Do not relocate, modify or paint storage buildings or tanks in these established areas. Using organizations operate and maintain the general housekeeping of NHWAPs.  
Plastic bags containing waste must be sealed and labeled with a tag indicating the classification of waste. 
Maintain clearance around containers (MHWAP, OWS and ASTs) for access by collection vehicles. 
Locking devices on NHWAP, OWS and ASTs are prohibited.
Oil/fuel filters and grease must be placed in appropriate, labeled containers in the NHWAP. Containers must be labeled as Non-Hazardous Waste and labels must not be dated. Lids must be kept closed at all times unless adding or removing items.</t>
  </si>
  <si>
    <t xml:space="preserve">Keep extraneous materials such as rags, used filters, trash, soil, vehicle parts, and water out of fluids in ASTs. It is the using organization’s responsibility to keep the ASTs in compliance and not cross contaminate the AST with any other product. 
Locking devices on NHWAP, OWS and ASTs are prohibited.
</t>
  </si>
  <si>
    <t xml:space="preserve">The ECO must complete the ECO course within 60 days of receiving appointment orders as the unit or agency ECO, and an annual refresher course no more than 30 days after expiration of ECO/ECO Refresher (ECOR) certificate. </t>
  </si>
  <si>
    <r>
      <t xml:space="preserve">Remove contaminated sediment from washrack trench and turn it in to the biotreatment facility. Do not pile sediment against fences, as this practice allows potential contaminants to escape from the site and causes damage to fence and landscaping. </t>
    </r>
    <r>
      <rPr>
        <sz val="10"/>
        <color rgb="FFFF0000"/>
        <rFont val="Arial"/>
        <family val="2"/>
      </rPr>
      <t xml:space="preserve"> </t>
    </r>
    <r>
      <rPr>
        <sz val="10"/>
        <color theme="1"/>
        <rFont val="Arial"/>
        <family val="2"/>
      </rPr>
      <t xml:space="preserve">                                                
Use only authorized detergents at motor pool wash racks.  Contact DPW, Environmental Division Water Program, for a current list of approved detergents. </t>
    </r>
  </si>
  <si>
    <t xml:space="preserve">Solicitation in motor pools or civilian activities for the sale of hazardous materials is prohibited.  Solicitation of HAZMAT will be coordinated through the Base Supply Center (BSC). 
The Base Supply Center (BSC), Army Supply System, and the DLA Industrial Gas Program are the primary sources for procurement of refrigerants on Fort Cavazos. Requests for exceptions to this policy shall be submitted in writing to the DPW Air Quality Program Manager.
</t>
  </si>
  <si>
    <t>All personnel shall have their certification cards available while performing refrigeration duties. Copies of certification cards and/or certificates of completion of training shall be maintained at the unit/organization level and must be forwarded to the DPW Air Quality Program Manager. 
All refrigerant technicians (military, civilian, and contractors) shall submit copies of their technician certification cards (excluding PII information) and recovery equipment nameplate data semi-annually to the Air program manager.</t>
  </si>
  <si>
    <t>1 July 2025</t>
  </si>
  <si>
    <t xml:space="preserve">TM 9-6140-200-13, WP 0028, TB 43-0134, 2-5a(2,3,5), HWMP 6.1.4.1
Fort Cavazos HAZWASTE       Management Plan, 5.3.2.2                                                   
TB 43-0134, 2-5a(3,5)&amp;2-5b(1) &amp; HWMP 5.3.2.2  </t>
  </si>
  <si>
    <t xml:space="preserve">FC Reg 200-1, 10-3b(4) 
FC Reg 200-1, 6-3c(5)             </t>
  </si>
  <si>
    <t xml:space="preserve">1. Is the activity conducting quarterly environmental awareness training? 
2. Is the activity conducting monthly spill prevention briefs? 
</t>
  </si>
  <si>
    <t xml:space="preserve">Appoint, under orders, an Environmental Compliance Officer (ECO), a Staff Sergeant equivalent or higher, and as many assistants necessary to administer an effective environmental program in their organization. Certified ECOs are required at every level of command/directorate/agency.
</t>
  </si>
  <si>
    <t xml:space="preserve">FC Reg 200-1, 1-6i
</t>
  </si>
  <si>
    <t xml:space="preserve">FC Reg 200-1, 1-6i
</t>
  </si>
  <si>
    <t>FC Reg 200-1, 1-6k
FC Reg 420-6, 2e(1) 
FC Reg 420-9,3c</t>
  </si>
  <si>
    <t>Maintain reference publications on environmental technical information.
Commanders, directors, managers, and CORs will develop and implement standard operating procedures for their respective organizations that maximize recycling and verify that these procedures are followed.
Establish an organizational energy conservation SOP.</t>
  </si>
  <si>
    <t>In the cantonment are, drip pans/pads are placed under any military vehicle when parked. 
Ensure all personnel involved with storage, handling, and distribution of HAZMAT or POL products are trained on specific instructions for spill prevention, response, notification, and disposal procedures.</t>
  </si>
  <si>
    <t>FC Reg 200-1, 2-3c(3)b
FC Reg 200-1, 3-1c(1)f(6)</t>
  </si>
  <si>
    <t xml:space="preserve">FC Reg 200-1, 1-6j
</t>
  </si>
  <si>
    <t>Collection of in-use and waste products in open, incompatible or unserviceable containers is prohibited.
Secondary containment is a method used when there is a potential for spills to occur. Daily use and in-use products shall be placed on secondary containment and will have lids and labels to identify content of container.</t>
  </si>
  <si>
    <t xml:space="preserve">FC Reg 200-1, 10-3e(4)d
FC Reg 200-1, 4-3b(2)   
 </t>
  </si>
  <si>
    <t>FC Reg 200-1, 10-3e(4)b(i), (ii), (iii)
FC Reg 200-1, 10-3e(4)c</t>
  </si>
  <si>
    <t xml:space="preserve">All HAZMAT must be accompanied and stored In Accordance With their specific SDSs. 
</t>
  </si>
  <si>
    <t xml:space="preserve">FC Reg 200-1, 4-3a(2)
</t>
  </si>
  <si>
    <t xml:space="preserve">Units and activities must properly label and store items according to Occupational Safety and Health Act (OSHA), Resource Conservation and Recovery Act (RCRA), and Department of Transportation rules and regulations.
Shelf-life management. Avoid expiration.  Use oldest items first and extend shelf-life, where applicable, before expiration through shelf-life management programs.
Protect HAZMAT from corrosion, damage, pilferage, and undue exposure to extreme weather conditions.
Units and activities must maintain an accurate inventory, according to AR 200-1 and the Emergency Planning and Community Right to Know Act (EPCRA) of 1986. Inventory only unused products stored at facility or operation throughout the unit and activity. These inventories are subject to inspection and reporting for non-compliance. </t>
  </si>
  <si>
    <t xml:space="preserve">Ensure that all refrigerant recovery equipment has a label from the manufacturer affixed to it certifying that the equipment meets EPA recovery requirements. All recovery and/or recycle equipment must be registered with the DPW Environmental Air Quality Program. </t>
  </si>
  <si>
    <t xml:space="preserve">Maintain documentation of all ODS (refrigerant) procurement, use, and recovery (amount and type of refrigerant added to, or recovered/recycled from equipment). Note: Civilians and contractors that perform maintenance on ODS equipment with any circuit that contains equal to, or more than the current EPA single circuit limit shall submit the appropriate refrigerant service logs to the DPW Environmental Division DPW Air Quality Program Manager. For ODS equipment that meet the above requirements in a circuit, civilians and contractors shall submit refrigerant usage logs monthly no later than the 10th of the following month
</t>
  </si>
  <si>
    <t xml:space="preserve">DPW Environmental Division furnishes self-enclosed, filtering parts washers manufactured by Clarus Technologies with PRF-680 compliant solvent which is recycled. These are the only parts washers authorized for use on Fort Cavazos.  Organizations may not purchase or use any other parts washers or solvents. Parts washer lids must remain closed when not in use. No absorbent material (rags, wood, leather, rope) may be degreased or allowed in the parts washer. No additional product (solvent, paint, etc.) or trash will be allowed in the parts washer. </t>
  </si>
  <si>
    <t>The unit or activity that caused the spill is responsible to assure all cleanup measures comply with the FCFES, DPTMS Range Operations, and/or DPW Environmental Division guidance. 
The unit or activity that causes a spill is responsible for restoring the site to pre-spill conditions.
All Activities are responsible for procuring sufficient spill containment, cleaning supplies, and equipment. Lack of resources does not justify violation of environmental protection laws.  
Mobile fuelers used as stationary storage tanks are required to be on drive-on secondary containment. This is where the fueler sits onsite without moving and vehicles and other equipment are brought to it to fill up, such as in a FARP setup.</t>
  </si>
  <si>
    <t xml:space="preserve">FC Reg 200-1, 3-3d(3)a
FC Reg 200-1, 3-3d(4)a   
FC Reg 200-1, 3-1c(1)f(4)
                                                 FC Reg 200-1, 3-1c(1)f(5)
</t>
  </si>
  <si>
    <t xml:space="preserve">FC Reg 200-1, 5-8a(2)c
</t>
  </si>
  <si>
    <t xml:space="preserve">40 CFR, Part 261,Subpart D, 261.30, 261.10, HWMP 4.3.2
40 CFR, Part 262, Subpart 262.15(a)(4)(i) &amp; (ii) HWMP 4.3.2
40 CFR, Part 273
Fort Cavazos HWMP section 4 </t>
  </si>
  <si>
    <t xml:space="preserve">1. Are vehicle batteries properly stored? 
2. Are used lithium batteries labeled as Universal Waste?
3. Are Lithium batteries stored and handled properly and are small batteries (radio/navigation/flashlight/etc.) properly stored?
</t>
  </si>
  <si>
    <t xml:space="preserve">1. Are observed spills on ASTs, on the ground, or in POL sheds cleaned effectively and in a timely manner?
2.Are absorbent materials readily available for POL and acid spills and Is each mobile fuel tanker equipped with adequate spill response materials at all times?
</t>
  </si>
  <si>
    <t>1. Does the unit/activity have a NHWAP (if required) established? 
2. Are overflow (plastic) bags containing waste properly classified, tagged, and sealed?
3. Is clearance maintained around NHWAP?
4. Is NHWAP free of locking devices?
5. Are the required containers in the NHWAP classified, labeled, and utilized properly?</t>
  </si>
  <si>
    <t xml:space="preserve">Visually inspect the ASTs, NHWAP, WAA, and SAA (if applicable) daily and make corrections (if needed) to ensure compliance and to curb misuse.
Containers holding waste must be kept closed at all times except when adding or removing items.
ProSeal &amp; Alodine: HAZWASTE.                                                                                                                                             Aerosol Cans: Universal Waste (date when first item is placed inside the container: six month time limit)
Paint &amp; related items: Universal Waste (date when first item is placed inside the container: six month time limit)
Used lamps: Universal Waste (date when first item is placed inside the container: six month time limit)
Rags/Pads: Non-HAZWASTE (no date)
Dry Sweep: Special Waste (no date)
Contaminated trash: Special Waste (no date)
</t>
  </si>
  <si>
    <t xml:space="preserve">Store batteries on a platform or on boards; elevate batteries sufficiently above floor or ground level to keep them from dirty surfaces or water. Protect batteries from the elements. Keep in well ventilated, cool, dry area. Store batteries separately from other hazardous material. 
Lithium battery containers must be labeled Universal Waste and dated immediately upon placing the first battery inside the container. Spent batteries must be turned in to the Classification Unit within six months from the start date. 
DO NOT DISCHARGE.  Do not mix new and used batteries. Dispose of on a regular basis. Protect from crushing, punctures, and shorting.  Keep in a cool, dry, well ventilated area. Magnesium, Nickel-cadmium, Lithium-ion, Mercury, Nickel Metal Hydride, Lithium Sulfur, Lithium Manganese and alkaline batteries must be stored in a sealed plastic container. Spent batteries must be stored with compatible items.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</si>
</sst>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d\-mmm\-yy;@"/>
    <numFmt numFmtId="165" formatCode="[&lt;=9999999]###\-####;\(###\)\ ###\-####"/>
  </numFmts>
  <fonts count="24" x14ac:knownFonts="1">
    <font>
      <sz val="11"/>
      <color theme="1"/>
      <name val="Calibri"/>
      <family val="2"/>
      <scheme val="minor"/>
    </font>
    <font>
      <sz val="10"/>
      <color theme="1"/>
      <name val="Arial"/>
      <family val="2"/>
    </font>
    <font>
      <b/>
      <sz val="10"/>
      <name val="Arial"/>
      <family val="2"/>
    </font>
    <font>
      <sz val="10"/>
      <name val="Arial"/>
      <family val="2"/>
    </font>
    <font>
      <b/>
      <sz val="16"/>
      <name val="Arial"/>
      <family val="2"/>
    </font>
    <font>
      <b/>
      <sz val="10"/>
      <color theme="1"/>
      <name val="Arial"/>
      <family val="2"/>
    </font>
    <font>
      <b/>
      <sz val="12"/>
      <color theme="1"/>
      <name val="Arial"/>
      <family val="2"/>
    </font>
    <font>
      <b/>
      <sz val="12"/>
      <color theme="1"/>
      <name val="Calibri"/>
      <family val="2"/>
      <scheme val="minor"/>
    </font>
    <font>
      <b/>
      <sz val="12"/>
      <name val="Arial"/>
      <family val="2"/>
    </font>
    <font>
      <sz val="12"/>
      <name val="Arial"/>
      <family val="2"/>
    </font>
    <font>
      <b/>
      <sz val="11"/>
      <name val="Arial"/>
      <family val="2"/>
    </font>
    <font>
      <b/>
      <sz val="10"/>
      <color rgb="FFFF0000"/>
      <name val="Arial"/>
      <family val="2"/>
    </font>
    <font>
      <sz val="10"/>
      <color theme="1"/>
      <name val="Calibri"/>
      <family val="2"/>
      <scheme val="minor"/>
    </font>
    <font>
      <sz val="10"/>
      <color indexed="8"/>
      <name val="Arial"/>
      <family val="2"/>
    </font>
    <font>
      <sz val="10"/>
      <color indexed="12"/>
      <name val="Arial"/>
      <family val="2"/>
    </font>
    <font>
      <b/>
      <sz val="10"/>
      <color indexed="8"/>
      <name val="Arial"/>
      <family val="2"/>
    </font>
    <font>
      <b/>
      <sz val="10"/>
      <color indexed="12"/>
      <name val="Arial"/>
      <family val="2"/>
    </font>
    <font>
      <b/>
      <u/>
      <sz val="10"/>
      <name val="Arial"/>
      <family val="2"/>
    </font>
    <font>
      <b/>
      <sz val="10"/>
      <color indexed="17"/>
      <name val="Arial"/>
      <family val="2"/>
    </font>
    <font>
      <b/>
      <sz val="10"/>
      <color indexed="52"/>
      <name val="Arial"/>
      <family val="2"/>
    </font>
    <font>
      <b/>
      <sz val="10"/>
      <color indexed="10"/>
      <name val="Arial"/>
      <family val="2"/>
    </font>
    <font>
      <b/>
      <u/>
      <sz val="11"/>
      <color theme="1"/>
      <name val="Calibri"/>
      <family val="2"/>
      <scheme val="minor"/>
    </font>
    <font>
      <b/>
      <sz val="12"/>
      <color rgb="FF040FF2"/>
      <name val="Calibri"/>
      <family val="2"/>
      <scheme val="minor"/>
    </font>
    <font>
      <sz val="10"/>
      <color rgb="FFFF0000"/>
      <name val="Arial"/>
      <family val="2"/>
    </font>
  </fonts>
  <fills count="6">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theme="0" tint="-0.14999847407452621"/>
        <bgColor indexed="64"/>
      </patternFill>
    </fill>
    <fill>
      <patternFill patternType="solid">
        <fgColor theme="0"/>
        <bgColor indexed="64"/>
      </patternFill>
    </fill>
  </fills>
  <borders count="2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diagonal/>
    </border>
    <border>
      <left/>
      <right/>
      <top/>
      <bottom style="thin">
        <color indexed="64"/>
      </bottom>
      <diagonal/>
    </border>
  </borders>
  <cellStyleXfs count="1">
    <xf numFmtId="0" fontId="0" fillId="0" borderId="0"/>
  </cellStyleXfs>
  <cellXfs count="128">
    <xf numFmtId="0" fontId="0" fillId="0" borderId="0" xfId="0"/>
    <xf numFmtId="0" fontId="1" fillId="0" borderId="0" xfId="0" applyFont="1"/>
    <xf numFmtId="49" fontId="3" fillId="2" borderId="5" xfId="0" applyNumberFormat="1" applyFont="1" applyFill="1" applyBorder="1"/>
    <xf numFmtId="0" fontId="3" fillId="2" borderId="5" xfId="0" applyFont="1" applyFill="1" applyBorder="1"/>
    <xf numFmtId="0" fontId="2" fillId="0" borderId="5" xfId="0" applyFont="1" applyBorder="1" applyAlignment="1">
      <alignment horizontal="right"/>
    </xf>
    <xf numFmtId="0" fontId="2" fillId="0" borderId="6" xfId="0" applyFont="1" applyBorder="1" applyAlignment="1">
      <alignment horizontal="right" wrapText="1"/>
    </xf>
    <xf numFmtId="0" fontId="2" fillId="0" borderId="6" xfId="0" applyFont="1" applyBorder="1" applyAlignment="1">
      <alignment horizontal="right"/>
    </xf>
    <xf numFmtId="0" fontId="2" fillId="0" borderId="6" xfId="0" applyFont="1" applyBorder="1" applyAlignment="1">
      <alignment wrapText="1"/>
    </xf>
    <xf numFmtId="49" fontId="3" fillId="2" borderId="17" xfId="0" applyNumberFormat="1" applyFont="1" applyFill="1" applyBorder="1"/>
    <xf numFmtId="0" fontId="2" fillId="0" borderId="17" xfId="0" applyFont="1" applyBorder="1" applyAlignment="1">
      <alignment horizontal="right"/>
    </xf>
    <xf numFmtId="0" fontId="2" fillId="0" borderId="5" xfId="0" applyFont="1" applyBorder="1" applyAlignment="1">
      <alignment horizontal="right" wrapText="1"/>
    </xf>
    <xf numFmtId="0" fontId="2" fillId="0" borderId="5" xfId="0" applyFont="1" applyBorder="1" applyAlignment="1">
      <alignment horizontal="right" vertical="center"/>
    </xf>
    <xf numFmtId="0" fontId="8" fillId="0" borderId="0" xfId="0" applyFont="1" applyAlignment="1">
      <alignment horizontal="center" vertical="center" wrapText="1"/>
    </xf>
    <xf numFmtId="0" fontId="0" fillId="0" borderId="5" xfId="0" applyBorder="1"/>
    <xf numFmtId="0" fontId="2" fillId="0" borderId="15" xfId="0" applyFont="1" applyBorder="1" applyAlignment="1">
      <alignment horizontal="right" vertical="center"/>
    </xf>
    <xf numFmtId="0" fontId="2" fillId="0" borderId="15" xfId="0" applyFont="1" applyBorder="1" applyAlignment="1">
      <alignment horizontal="right" vertical="center" wrapText="1"/>
    </xf>
    <xf numFmtId="0" fontId="13" fillId="0" borderId="0" xfId="0" applyFont="1" applyAlignment="1">
      <alignment vertical="center" wrapText="1"/>
    </xf>
    <xf numFmtId="0" fontId="2" fillId="0" borderId="0" xfId="0" applyFont="1" applyAlignment="1">
      <alignment horizontal="center" vertical="center" wrapText="1"/>
    </xf>
    <xf numFmtId="0" fontId="3" fillId="0" borderId="0" xfId="0" applyFont="1" applyAlignment="1">
      <alignment vertical="center"/>
    </xf>
    <xf numFmtId="0" fontId="2" fillId="0" borderId="0" xfId="0" applyFont="1" applyAlignment="1">
      <alignment horizontal="center" vertical="top"/>
    </xf>
    <xf numFmtId="0" fontId="3" fillId="0" borderId="11" xfId="0" applyFont="1" applyBorder="1" applyAlignment="1">
      <alignment vertical="center" wrapText="1"/>
    </xf>
    <xf numFmtId="0" fontId="3" fillId="0" borderId="0" xfId="0" applyFont="1" applyAlignment="1">
      <alignment vertical="center" wrapText="1"/>
    </xf>
    <xf numFmtId="0" fontId="2" fillId="0" borderId="6" xfId="0" applyFont="1" applyBorder="1" applyAlignment="1">
      <alignment horizontal="center" vertical="center" wrapText="1"/>
    </xf>
    <xf numFmtId="0" fontId="15" fillId="0" borderId="0" xfId="0" applyFont="1" applyAlignment="1">
      <alignment horizontal="center" vertical="center" wrapText="1"/>
    </xf>
    <xf numFmtId="0" fontId="17" fillId="0" borderId="0" xfId="0" applyFont="1" applyAlignment="1">
      <alignment horizontal="left" vertical="center" wrapText="1"/>
    </xf>
    <xf numFmtId="1" fontId="17" fillId="0" borderId="0" xfId="0" applyNumberFormat="1" applyFont="1" applyAlignment="1">
      <alignment horizontal="left"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1" fontId="4" fillId="0" borderId="0" xfId="0" applyNumberFormat="1" applyFont="1" applyAlignment="1">
      <alignment horizontal="center" vertical="center"/>
    </xf>
    <xf numFmtId="0" fontId="2" fillId="0" borderId="6" xfId="0" applyFont="1" applyBorder="1" applyAlignment="1">
      <alignment horizontal="center" vertical="center"/>
    </xf>
    <xf numFmtId="0" fontId="3" fillId="0" borderId="6" xfId="0" applyFont="1" applyBorder="1" applyAlignment="1">
      <alignment horizontal="left" vertical="center" wrapText="1"/>
    </xf>
    <xf numFmtId="0" fontId="0" fillId="0" borderId="16" xfId="0" applyBorder="1" applyAlignment="1">
      <alignment horizontal="left"/>
    </xf>
    <xf numFmtId="0" fontId="6" fillId="3" borderId="6" xfId="0" applyFont="1" applyFill="1" applyBorder="1" applyAlignment="1">
      <alignment horizontal="center" vertical="center" wrapText="1"/>
    </xf>
    <xf numFmtId="0" fontId="6" fillId="0" borderId="0" xfId="0" applyFont="1"/>
    <xf numFmtId="0" fontId="8" fillId="3" borderId="6" xfId="0" applyFont="1" applyFill="1" applyBorder="1" applyAlignment="1">
      <alignment horizontal="center" vertical="center"/>
    </xf>
    <xf numFmtId="0" fontId="8" fillId="2" borderId="6" xfId="0" applyFont="1" applyFill="1" applyBorder="1" applyAlignment="1">
      <alignment horizontal="center" vertical="center"/>
    </xf>
    <xf numFmtId="0" fontId="8" fillId="0" borderId="6" xfId="0" applyFont="1" applyBorder="1" applyAlignment="1">
      <alignment horizontal="center"/>
    </xf>
    <xf numFmtId="0" fontId="9" fillId="0" borderId="0" xfId="0" applyFont="1"/>
    <xf numFmtId="0" fontId="8" fillId="3" borderId="6" xfId="0" applyFont="1" applyFill="1" applyBorder="1" applyAlignment="1">
      <alignment horizontal="center" vertical="center" wrapText="1"/>
    </xf>
    <xf numFmtId="0" fontId="8" fillId="3" borderId="13" xfId="0" applyFont="1" applyFill="1" applyBorder="1" applyAlignment="1">
      <alignment horizontal="center" vertical="center"/>
    </xf>
    <xf numFmtId="0" fontId="8" fillId="3" borderId="12" xfId="0" applyFont="1" applyFill="1" applyBorder="1" applyAlignment="1">
      <alignment horizontal="center" vertical="center"/>
    </xf>
    <xf numFmtId="0" fontId="9" fillId="0" borderId="14" xfId="0" applyFont="1" applyBorder="1"/>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1" fillId="0" borderId="6" xfId="0" applyFont="1" applyBorder="1" applyAlignment="1">
      <alignment vertical="top" wrapText="1"/>
    </xf>
    <xf numFmtId="0" fontId="1" fillId="0" borderId="12" xfId="0" applyFont="1" applyBorder="1" applyAlignment="1">
      <alignment vertical="top" wrapText="1"/>
    </xf>
    <xf numFmtId="0" fontId="1" fillId="0" borderId="14" xfId="0" applyFont="1" applyBorder="1" applyAlignment="1">
      <alignment horizontal="left" vertical="top" wrapText="1"/>
    </xf>
    <xf numFmtId="0" fontId="1" fillId="0" borderId="15" xfId="0" applyFont="1" applyBorder="1" applyAlignment="1">
      <alignment horizontal="left" vertical="top" wrapText="1"/>
    </xf>
    <xf numFmtId="0" fontId="1" fillId="0" borderId="6" xfId="0" applyFont="1" applyBorder="1" applyAlignment="1" applyProtection="1">
      <alignment vertical="top" wrapText="1"/>
      <protection locked="0"/>
    </xf>
    <xf numFmtId="0" fontId="1" fillId="0" borderId="15" xfId="0" applyFont="1" applyBorder="1" applyAlignment="1">
      <alignment vertical="top" wrapText="1"/>
    </xf>
    <xf numFmtId="0" fontId="3" fillId="0" borderId="6" xfId="0" applyFont="1" applyBorder="1" applyAlignment="1">
      <alignment vertical="top" wrapText="1"/>
    </xf>
    <xf numFmtId="0" fontId="3" fillId="0" borderId="6" xfId="0" applyFont="1" applyBorder="1" applyAlignment="1">
      <alignment horizontal="left" vertical="top" wrapText="1"/>
    </xf>
    <xf numFmtId="0" fontId="3" fillId="0" borderId="13" xfId="0" applyFont="1" applyBorder="1" applyAlignment="1">
      <alignment vertical="top" wrapText="1"/>
    </xf>
    <xf numFmtId="0" fontId="3" fillId="0" borderId="13" xfId="0" applyFont="1" applyBorder="1" applyAlignment="1">
      <alignment horizontal="left" vertical="top" wrapText="1"/>
    </xf>
    <xf numFmtId="0" fontId="1" fillId="0" borderId="6" xfId="0" applyFont="1" applyBorder="1" applyAlignment="1">
      <alignment horizontal="left" vertical="top" wrapText="1"/>
    </xf>
    <xf numFmtId="0" fontId="2" fillId="4" borderId="6" xfId="0" applyFont="1" applyFill="1" applyBorder="1" applyAlignment="1">
      <alignment horizontal="center" vertical="center" wrapText="1"/>
    </xf>
    <xf numFmtId="0" fontId="2" fillId="4" borderId="6" xfId="0" applyFont="1" applyFill="1" applyBorder="1" applyAlignment="1">
      <alignment horizontal="center" vertical="center"/>
    </xf>
    <xf numFmtId="0" fontId="5" fillId="4" borderId="12"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2" fillId="4" borderId="19" xfId="0" applyFont="1" applyFill="1" applyBorder="1" applyAlignment="1">
      <alignment horizontal="center" vertical="center"/>
    </xf>
    <xf numFmtId="0" fontId="2" fillId="4" borderId="20" xfId="0" applyFont="1" applyFill="1" applyBorder="1" applyAlignment="1">
      <alignment horizontal="center" vertical="center" wrapText="1"/>
    </xf>
    <xf numFmtId="0" fontId="5" fillId="0" borderId="13" xfId="0" applyFont="1" applyBorder="1"/>
    <xf numFmtId="0" fontId="6" fillId="0" borderId="13" xfId="0" applyFont="1" applyBorder="1" applyAlignment="1">
      <alignment horizontal="center" vertical="center"/>
    </xf>
    <xf numFmtId="0" fontId="2" fillId="0" borderId="19" xfId="0" applyFont="1" applyBorder="1" applyAlignment="1">
      <alignment wrapText="1"/>
    </xf>
    <xf numFmtId="0" fontId="8" fillId="0" borderId="19" xfId="0" applyFont="1" applyBorder="1" applyAlignment="1">
      <alignment horizontal="center"/>
    </xf>
    <xf numFmtId="0" fontId="21" fillId="0" borderId="0" xfId="0" applyFont="1"/>
    <xf numFmtId="0" fontId="21" fillId="0" borderId="0" xfId="0" applyFont="1" applyAlignment="1">
      <alignment horizontal="right"/>
    </xf>
    <xf numFmtId="0" fontId="3" fillId="5" borderId="6" xfId="0" applyFont="1" applyFill="1" applyBorder="1" applyAlignment="1">
      <alignment vertical="top" wrapText="1"/>
    </xf>
    <xf numFmtId="0" fontId="3" fillId="5" borderId="6" xfId="0" applyFont="1" applyFill="1" applyBorder="1" applyAlignment="1">
      <alignment horizontal="left" vertical="top" wrapText="1"/>
    </xf>
    <xf numFmtId="0" fontId="3" fillId="5" borderId="15" xfId="0" applyFont="1" applyFill="1" applyBorder="1" applyAlignment="1">
      <alignment vertical="top" wrapText="1"/>
    </xf>
    <xf numFmtId="0" fontId="3" fillId="5" borderId="13" xfId="0" applyFont="1" applyFill="1" applyBorder="1" applyAlignment="1">
      <alignment vertical="top" wrapText="1"/>
    </xf>
    <xf numFmtId="0" fontId="3" fillId="5" borderId="13" xfId="0" applyFont="1" applyFill="1" applyBorder="1" applyAlignment="1">
      <alignment vertical="top" wrapText="1" readingOrder="1"/>
    </xf>
    <xf numFmtId="49" fontId="3" fillId="5" borderId="13" xfId="0" applyNumberFormat="1" applyFont="1" applyFill="1" applyBorder="1" applyAlignment="1">
      <alignment horizontal="left" vertical="top" wrapText="1"/>
    </xf>
    <xf numFmtId="49" fontId="3" fillId="5" borderId="6" xfId="0" applyNumberFormat="1" applyFont="1" applyFill="1" applyBorder="1" applyAlignment="1">
      <alignment horizontal="left" vertical="top" wrapText="1" readingOrder="1"/>
    </xf>
    <xf numFmtId="0" fontId="22" fillId="0" borderId="0" xfId="0" applyFont="1"/>
    <xf numFmtId="15" fontId="22" fillId="0" borderId="0" xfId="0" applyNumberFormat="1" applyFont="1" applyAlignment="1">
      <alignment horizontal="left"/>
    </xf>
    <xf numFmtId="0" fontId="1" fillId="5" borderId="12" xfId="0" applyFont="1" applyFill="1" applyBorder="1" applyAlignment="1">
      <alignment vertical="top" wrapText="1"/>
    </xf>
    <xf numFmtId="0" fontId="1" fillId="5" borderId="6" xfId="0" applyFont="1" applyFill="1" applyBorder="1" applyAlignment="1">
      <alignment vertical="top" wrapText="1"/>
    </xf>
    <xf numFmtId="0" fontId="5" fillId="5" borderId="6" xfId="0" applyFont="1" applyFill="1" applyBorder="1" applyAlignment="1">
      <alignment vertical="top" wrapText="1"/>
    </xf>
    <xf numFmtId="0" fontId="2" fillId="5" borderId="6" xfId="0" applyFont="1" applyFill="1" applyBorder="1" applyAlignment="1">
      <alignment vertical="top" wrapText="1"/>
    </xf>
    <xf numFmtId="0" fontId="2" fillId="5" borderId="13" xfId="0" applyFont="1" applyFill="1" applyBorder="1" applyAlignment="1">
      <alignment vertical="top" wrapText="1"/>
    </xf>
    <xf numFmtId="0" fontId="5" fillId="5" borderId="12" xfId="0" applyFont="1" applyFill="1" applyBorder="1" applyAlignment="1">
      <alignment vertical="top" wrapText="1"/>
    </xf>
    <xf numFmtId="0" fontId="2" fillId="5" borderId="13" xfId="0" applyFont="1" applyFill="1" applyBorder="1" applyAlignment="1">
      <alignment horizontal="left" vertical="top" wrapText="1"/>
    </xf>
    <xf numFmtId="0" fontId="3" fillId="0" borderId="12" xfId="0" applyFont="1" applyBorder="1" applyAlignment="1">
      <alignment vertical="top" wrapText="1"/>
    </xf>
    <xf numFmtId="0" fontId="3" fillId="0" borderId="14" xfId="0" applyFont="1" applyBorder="1" applyAlignment="1">
      <alignment horizontal="left" vertical="top" wrapText="1"/>
    </xf>
    <xf numFmtId="49" fontId="3" fillId="0" borderId="12" xfId="0" applyNumberFormat="1" applyFont="1" applyBorder="1" applyAlignment="1">
      <alignment horizontal="left" vertical="top" wrapText="1"/>
    </xf>
    <xf numFmtId="0" fontId="8" fillId="0" borderId="22" xfId="0" applyFont="1" applyBorder="1" applyAlignment="1">
      <alignment horizontal="center" vertical="center"/>
    </xf>
    <xf numFmtId="0" fontId="2" fillId="0" borderId="0" xfId="0" applyFont="1" applyAlignment="1">
      <alignment wrapText="1"/>
    </xf>
    <xf numFmtId="0" fontId="3" fillId="0" borderId="0" xfId="0" applyFont="1"/>
    <xf numFmtId="164" fontId="3" fillId="3" borderId="6" xfId="0" applyNumberFormat="1" applyFont="1" applyFill="1" applyBorder="1" applyAlignment="1">
      <alignment horizontal="center" wrapText="1"/>
    </xf>
    <xf numFmtId="165" fontId="3" fillId="3" borderId="6" xfId="0" applyNumberFormat="1" applyFont="1" applyFill="1" applyBorder="1" applyAlignment="1">
      <alignment horizontal="center" wrapText="1"/>
    </xf>
    <xf numFmtId="0" fontId="3" fillId="3" borderId="6" xfId="0" applyFont="1" applyFill="1" applyBorder="1" applyAlignment="1">
      <alignment horizontal="center"/>
    </xf>
    <xf numFmtId="0" fontId="3" fillId="0" borderId="1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6" xfId="0" applyFont="1" applyBorder="1" applyAlignment="1">
      <alignment horizontal="center" vertical="center" wrapText="1"/>
    </xf>
    <xf numFmtId="0" fontId="8" fillId="0" borderId="0" xfId="0" applyFont="1" applyAlignment="1">
      <alignment horizontal="center" vertical="center"/>
    </xf>
    <xf numFmtId="0" fontId="6"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2" fillId="0" borderId="0" xfId="0" applyFont="1" applyAlignment="1">
      <alignment vertical="top" wrapText="1"/>
    </xf>
    <xf numFmtId="0" fontId="3" fillId="0" borderId="0" xfId="0" applyFont="1" applyAlignment="1">
      <alignment vertical="top" wrapText="1"/>
    </xf>
    <xf numFmtId="0" fontId="9" fillId="0" borderId="0" xfId="0" applyFont="1" applyAlignment="1">
      <alignment horizontal="center" vertical="center"/>
    </xf>
    <xf numFmtId="0" fontId="0" fillId="0" borderId="0" xfId="0"/>
    <xf numFmtId="49" fontId="1" fillId="0" borderId="0" xfId="0" applyNumberFormat="1" applyFont="1" applyAlignment="1">
      <alignment horizontal="left"/>
    </xf>
    <xf numFmtId="49" fontId="0" fillId="0" borderId="0" xfId="0" applyNumberFormat="1" applyAlignment="1">
      <alignment horizontal="left"/>
    </xf>
    <xf numFmtId="0" fontId="1" fillId="0" borderId="0" xfId="0" applyFont="1" applyAlignment="1">
      <alignment horizontal="left"/>
    </xf>
    <xf numFmtId="0" fontId="0" fillId="0" borderId="0" xfId="0" applyAlignment="1">
      <alignment horizontal="left"/>
    </xf>
    <xf numFmtId="0" fontId="20" fillId="0" borderId="9" xfId="0" applyFont="1" applyBorder="1" applyAlignment="1">
      <alignment vertical="center"/>
    </xf>
    <xf numFmtId="0" fontId="12" fillId="0" borderId="10" xfId="0" applyFont="1" applyBorder="1" applyAlignment="1">
      <alignment vertical="center"/>
    </xf>
    <xf numFmtId="0" fontId="3" fillId="0" borderId="0" xfId="0" applyFont="1" applyAlignment="1">
      <alignment horizontal="center" vertical="center" wrapText="1"/>
    </xf>
    <xf numFmtId="0" fontId="16" fillId="0" borderId="0" xfId="0" applyFont="1" applyAlignment="1">
      <alignment horizontal="center" vertical="center" wrapText="1"/>
    </xf>
    <xf numFmtId="0" fontId="14"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2" fillId="0" borderId="0" xfId="0" applyFont="1" applyAlignment="1">
      <alignment vertical="center" wrapText="1"/>
    </xf>
    <xf numFmtId="0" fontId="18" fillId="0" borderId="2" xfId="0" applyFont="1" applyBorder="1" applyAlignment="1">
      <alignment vertical="center"/>
    </xf>
    <xf numFmtId="0" fontId="12" fillId="0" borderId="3" xfId="0" applyFont="1" applyBorder="1" applyAlignment="1">
      <alignment vertical="center"/>
    </xf>
    <xf numFmtId="0" fontId="19" fillId="0" borderId="6" xfId="0" applyFont="1" applyBorder="1" applyAlignment="1">
      <alignment vertical="center"/>
    </xf>
    <xf numFmtId="0" fontId="12" fillId="0" borderId="7" xfId="0" applyFont="1" applyBorder="1" applyAlignment="1">
      <alignment vertical="center"/>
    </xf>
    <xf numFmtId="0" fontId="2" fillId="0" borderId="0" xfId="0" applyFont="1" applyAlignment="1">
      <alignment horizontal="left" vertical="top" wrapText="1"/>
    </xf>
    <xf numFmtId="0" fontId="12" fillId="0" borderId="0" xfId="0" applyFont="1" applyAlignment="1">
      <alignment vertical="top" wrapText="1"/>
    </xf>
    <xf numFmtId="49" fontId="0" fillId="0" borderId="5" xfId="0" applyNumberFormat="1" applyBorder="1"/>
    <xf numFmtId="0" fontId="0" fillId="0" borderId="5" xfId="0" applyBorder="1"/>
    <xf numFmtId="0" fontId="2" fillId="0" borderId="0" xfId="0" applyFont="1" applyAlignment="1">
      <alignment horizontal="center" vertical="center" wrapText="1"/>
    </xf>
    <xf numFmtId="0" fontId="0" fillId="0" borderId="5" xfId="0" applyBorder="1" applyAlignment="1">
      <alignment horizontal="left"/>
    </xf>
    <xf numFmtId="0" fontId="0" fillId="0" borderId="16" xfId="0" applyBorder="1" applyAlignment="1">
      <alignment horizontal="left"/>
    </xf>
  </cellXfs>
  <cellStyles count="1">
    <cellStyle name="Normal" xfId="0" builtinId="0"/>
  </cellStyles>
  <dxfs count="7">
    <dxf>
      <font>
        <condense val="0"/>
        <extend val="0"/>
        <color indexed="10"/>
      </font>
      <fill>
        <patternFill patternType="solid">
          <bgColor indexed="22"/>
        </patternFill>
      </fill>
    </dxf>
    <dxf>
      <font>
        <b/>
        <i val="0"/>
        <condense val="0"/>
        <extend val="0"/>
        <color indexed="10"/>
      </font>
    </dxf>
    <dxf>
      <font>
        <b/>
        <i val="0"/>
        <condense val="0"/>
        <extend val="0"/>
        <color indexed="52"/>
      </font>
    </dxf>
    <dxf>
      <font>
        <b/>
        <i val="0"/>
        <condense val="0"/>
        <extend val="0"/>
        <color indexed="17"/>
      </font>
    </dxf>
    <dxf>
      <font>
        <condense val="0"/>
        <extend val="0"/>
        <color indexed="10"/>
      </font>
      <fill>
        <patternFill patternType="none">
          <bgColor indexed="65"/>
        </patternFill>
      </fill>
    </dxf>
    <dxf>
      <font>
        <condense val="0"/>
        <extend val="0"/>
        <color indexed="52"/>
      </font>
      <fill>
        <patternFill patternType="none">
          <bgColor indexed="65"/>
        </patternFill>
      </fill>
    </dxf>
    <dxf>
      <font>
        <condense val="0"/>
        <extend val="0"/>
        <color indexed="17"/>
      </font>
      <fill>
        <patternFill patternType="none">
          <bgColor indexed="65"/>
        </patternFill>
      </fill>
    </dxf>
  </dxfs>
  <tableStyles count="0" defaultTableStyle="TableStyleMedium2" defaultPivotStyle="PivotStyleLight16"/>
  <colors>
    <mruColors>
      <color rgb="FF040FF2"/>
      <color rgb="FF3E47FC"/>
      <color rgb="FF020996"/>
      <color rgb="FFFFFF0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1"/>
  <sheetViews>
    <sheetView view="pageBreakPreview" topLeftCell="A49" zoomScaleNormal="100" zoomScaleSheetLayoutView="100" workbookViewId="0">
      <selection activeCell="C50" sqref="C50"/>
    </sheetView>
  </sheetViews>
  <sheetFormatPr defaultRowHeight="12.75" x14ac:dyDescent="0.2"/>
  <cols>
    <col min="1" max="1" width="19.28515625" style="1" customWidth="1"/>
    <col min="2" max="2" width="38.140625" style="1" customWidth="1"/>
    <col min="3" max="3" width="95.5703125" style="1" customWidth="1"/>
    <col min="4" max="4" width="23.5703125" style="1" customWidth="1"/>
    <col min="5" max="5" width="6.28515625" style="1" customWidth="1"/>
    <col min="6" max="6" width="7.28515625" style="1" customWidth="1"/>
    <col min="7" max="7" width="11.85546875" style="1" customWidth="1"/>
    <col min="8" max="8" width="0.28515625" style="1" customWidth="1"/>
    <col min="9" max="9" width="9.140625" style="1" hidden="1" customWidth="1"/>
    <col min="10" max="16384" width="9.140625" style="1"/>
  </cols>
  <sheetData>
    <row r="1" spans="1:7" ht="25.5" customHeight="1" x14ac:dyDescent="0.2">
      <c r="B1" s="94" t="s">
        <v>100</v>
      </c>
      <c r="C1" s="95"/>
      <c r="D1" s="96"/>
    </row>
    <row r="2" spans="1:7" ht="25.5" customHeight="1" x14ac:dyDescent="0.2">
      <c r="B2" s="94"/>
      <c r="C2" s="95"/>
      <c r="D2" s="96"/>
    </row>
    <row r="3" spans="1:7" ht="25.5" customHeight="1" x14ac:dyDescent="0.25">
      <c r="B3" s="94"/>
      <c r="C3" s="95"/>
      <c r="D3" s="96"/>
      <c r="F3" s="107" t="s">
        <v>71</v>
      </c>
      <c r="G3" s="108"/>
    </row>
    <row r="4" spans="1:7" ht="15" customHeight="1" x14ac:dyDescent="0.25">
      <c r="B4" s="94" t="s">
        <v>9</v>
      </c>
      <c r="C4" s="95"/>
      <c r="D4" s="96"/>
      <c r="F4" s="105" t="s">
        <v>133</v>
      </c>
      <c r="G4" s="106"/>
    </row>
    <row r="6" spans="1:7" ht="19.5" customHeight="1" x14ac:dyDescent="0.2">
      <c r="A6" s="5" t="s">
        <v>0</v>
      </c>
      <c r="B6" s="8"/>
      <c r="C6" s="9" t="s">
        <v>1</v>
      </c>
      <c r="D6" s="91" t="s">
        <v>2</v>
      </c>
      <c r="E6" s="91"/>
      <c r="F6" s="91"/>
      <c r="G6" s="91"/>
    </row>
    <row r="7" spans="1:7" ht="19.5" customHeight="1" x14ac:dyDescent="0.2">
      <c r="A7" s="5" t="s">
        <v>3</v>
      </c>
      <c r="B7" s="2"/>
      <c r="C7" s="4" t="s">
        <v>4</v>
      </c>
      <c r="D7" s="92"/>
      <c r="E7" s="92"/>
      <c r="F7" s="92"/>
      <c r="G7" s="92"/>
    </row>
    <row r="8" spans="1:7" ht="19.5" customHeight="1" x14ac:dyDescent="0.2">
      <c r="A8" s="5" t="s">
        <v>5</v>
      </c>
      <c r="B8" s="3"/>
      <c r="C8" s="4" t="s">
        <v>6</v>
      </c>
      <c r="D8" s="93"/>
      <c r="E8" s="93"/>
      <c r="F8" s="93"/>
      <c r="G8" s="93"/>
    </row>
    <row r="9" spans="1:7" ht="19.5" customHeight="1" x14ac:dyDescent="0.2">
      <c r="A9" s="6" t="s">
        <v>7</v>
      </c>
      <c r="B9" s="3"/>
      <c r="C9" s="10" t="s">
        <v>8</v>
      </c>
      <c r="D9" s="93"/>
      <c r="E9" s="93"/>
      <c r="F9" s="93"/>
      <c r="G9" s="93"/>
    </row>
    <row r="11" spans="1:7" ht="15.75" x14ac:dyDescent="0.2">
      <c r="A11" s="98" t="s">
        <v>10</v>
      </c>
      <c r="B11" s="99"/>
      <c r="C11" s="99"/>
      <c r="D11" s="99"/>
      <c r="E11" s="99"/>
      <c r="F11" s="99"/>
      <c r="G11" s="100"/>
    </row>
    <row r="12" spans="1:7" ht="29.25" customHeight="1" x14ac:dyDescent="0.2">
      <c r="A12" s="58" t="s">
        <v>11</v>
      </c>
      <c r="B12" s="58" t="s">
        <v>12</v>
      </c>
      <c r="C12" s="58" t="s">
        <v>13</v>
      </c>
      <c r="D12" s="58" t="s">
        <v>14</v>
      </c>
      <c r="E12" s="58" t="s">
        <v>15</v>
      </c>
      <c r="F12" s="58" t="s">
        <v>16</v>
      </c>
      <c r="G12" s="58" t="s">
        <v>80</v>
      </c>
    </row>
    <row r="13" spans="1:7" ht="51.75" customHeight="1" x14ac:dyDescent="0.2">
      <c r="A13" s="80" t="s">
        <v>17</v>
      </c>
      <c r="B13" s="45" t="s">
        <v>72</v>
      </c>
      <c r="C13" s="69" t="s">
        <v>137</v>
      </c>
      <c r="D13" s="69" t="s">
        <v>138</v>
      </c>
      <c r="E13" s="33"/>
      <c r="F13" s="33"/>
      <c r="G13" s="33"/>
    </row>
    <row r="14" spans="1:7" ht="39" customHeight="1" x14ac:dyDescent="0.2">
      <c r="A14" s="80" t="s">
        <v>62</v>
      </c>
      <c r="B14" s="45" t="s">
        <v>73</v>
      </c>
      <c r="C14" s="45" t="s">
        <v>129</v>
      </c>
      <c r="D14" s="69" t="s">
        <v>139</v>
      </c>
      <c r="E14" s="33"/>
      <c r="F14" s="33"/>
      <c r="G14" s="33"/>
    </row>
    <row r="15" spans="1:7" ht="93" customHeight="1" x14ac:dyDescent="0.2">
      <c r="A15" s="80" t="s">
        <v>18</v>
      </c>
      <c r="B15" s="45" t="s">
        <v>95</v>
      </c>
      <c r="C15" s="51" t="s">
        <v>141</v>
      </c>
      <c r="D15" s="51" t="s">
        <v>140</v>
      </c>
      <c r="E15" s="33"/>
      <c r="F15" s="33"/>
      <c r="G15" s="33"/>
    </row>
    <row r="16" spans="1:7" ht="65.25" customHeight="1" x14ac:dyDescent="0.2">
      <c r="A16" s="80" t="s">
        <v>19</v>
      </c>
      <c r="B16" s="45" t="s">
        <v>81</v>
      </c>
      <c r="C16" s="45" t="s">
        <v>102</v>
      </c>
      <c r="D16" s="45" t="s">
        <v>105</v>
      </c>
      <c r="E16" s="33"/>
      <c r="F16" s="33"/>
      <c r="G16" s="33"/>
    </row>
    <row r="17" spans="1:7" ht="53.25" customHeight="1" x14ac:dyDescent="0.2">
      <c r="A17" s="80" t="s">
        <v>67</v>
      </c>
      <c r="B17" s="45" t="s">
        <v>82</v>
      </c>
      <c r="C17" s="51" t="s">
        <v>142</v>
      </c>
      <c r="D17" s="51" t="s">
        <v>143</v>
      </c>
      <c r="E17" s="33"/>
      <c r="F17" s="33"/>
      <c r="G17" s="33"/>
    </row>
    <row r="18" spans="1:7" ht="76.5" customHeight="1" x14ac:dyDescent="0.2">
      <c r="A18" s="80" t="s">
        <v>68</v>
      </c>
      <c r="B18" s="45" t="s">
        <v>136</v>
      </c>
      <c r="C18" s="45" t="s">
        <v>109</v>
      </c>
      <c r="D18" s="51" t="s">
        <v>144</v>
      </c>
      <c r="E18" s="33"/>
      <c r="F18" s="33"/>
      <c r="G18" s="33"/>
    </row>
    <row r="19" spans="1:7" ht="81.75" customHeight="1" x14ac:dyDescent="0.2">
      <c r="A19" s="80" t="s">
        <v>69</v>
      </c>
      <c r="B19" s="45" t="s">
        <v>99</v>
      </c>
      <c r="C19" s="51" t="s">
        <v>145</v>
      </c>
      <c r="D19" s="51" t="s">
        <v>146</v>
      </c>
      <c r="E19" s="33"/>
      <c r="F19" s="33"/>
      <c r="G19" s="33" t="s">
        <v>76</v>
      </c>
    </row>
    <row r="20" spans="1:7" ht="72.75" customHeight="1" x14ac:dyDescent="0.2">
      <c r="A20" s="81" t="s">
        <v>74</v>
      </c>
      <c r="B20" s="69" t="s">
        <v>98</v>
      </c>
      <c r="C20" s="69" t="s">
        <v>128</v>
      </c>
      <c r="D20" s="69" t="s">
        <v>147</v>
      </c>
      <c r="E20" s="33"/>
      <c r="F20" s="33"/>
      <c r="G20" s="33"/>
    </row>
    <row r="21" spans="1:7" ht="16.5" customHeight="1" x14ac:dyDescent="0.25">
      <c r="D21" s="63" t="s">
        <v>20</v>
      </c>
      <c r="E21" s="64">
        <f>COUNTA(E13)*2+COUNTA(E14)*5+COUNTA(E15:E17)*2+COUNTA(E18:E19)*3+COUNTA(E20)*4</f>
        <v>0</v>
      </c>
      <c r="F21" s="64">
        <f>COUNTA(F13)*2+COUNTA(F14)*5+COUNTA(F15:F17)*2+COUNTA(F18:F19)*3+COUNTA(F20)*4</f>
        <v>0</v>
      </c>
      <c r="G21" s="34"/>
    </row>
    <row r="22" spans="1:7" ht="15.75" x14ac:dyDescent="0.25">
      <c r="A22" s="97" t="s">
        <v>83</v>
      </c>
      <c r="B22" s="103"/>
      <c r="C22" s="103"/>
      <c r="D22" s="103"/>
      <c r="E22" s="103"/>
      <c r="F22" s="103"/>
      <c r="G22" s="104"/>
    </row>
    <row r="23" spans="1:7" ht="25.5" x14ac:dyDescent="0.2">
      <c r="A23" s="56" t="s">
        <v>11</v>
      </c>
      <c r="B23" s="57" t="s">
        <v>12</v>
      </c>
      <c r="C23" s="57" t="s">
        <v>13</v>
      </c>
      <c r="D23" s="59" t="s">
        <v>14</v>
      </c>
      <c r="E23" s="57" t="s">
        <v>15</v>
      </c>
      <c r="F23" s="56" t="s">
        <v>16</v>
      </c>
      <c r="G23" s="58" t="s">
        <v>80</v>
      </c>
    </row>
    <row r="24" spans="1:7" ht="83.25" customHeight="1" x14ac:dyDescent="0.2">
      <c r="A24" s="80" t="s">
        <v>22</v>
      </c>
      <c r="B24" s="78" t="s">
        <v>110</v>
      </c>
      <c r="C24" s="78" t="s">
        <v>131</v>
      </c>
      <c r="D24" s="47" t="s">
        <v>135</v>
      </c>
      <c r="E24" s="35"/>
      <c r="F24" s="35"/>
      <c r="G24" s="35"/>
    </row>
    <row r="25" spans="1:7" ht="53.25" customHeight="1" x14ac:dyDescent="0.2">
      <c r="A25" s="80" t="s">
        <v>103</v>
      </c>
      <c r="B25" s="46" t="s">
        <v>23</v>
      </c>
      <c r="C25" s="85" t="s">
        <v>148</v>
      </c>
      <c r="D25" s="86" t="s">
        <v>149</v>
      </c>
      <c r="E25" s="36"/>
      <c r="F25" s="36"/>
      <c r="G25" s="35"/>
    </row>
    <row r="26" spans="1:7" ht="39" customHeight="1" x14ac:dyDescent="0.2">
      <c r="A26" s="80" t="s">
        <v>97</v>
      </c>
      <c r="B26" s="45" t="s">
        <v>107</v>
      </c>
      <c r="C26" s="45" t="s">
        <v>108</v>
      </c>
      <c r="D26" s="48" t="s">
        <v>111</v>
      </c>
      <c r="E26" s="35"/>
      <c r="F26" s="35"/>
      <c r="G26" s="35"/>
    </row>
    <row r="27" spans="1:7" ht="171" customHeight="1" x14ac:dyDescent="0.2">
      <c r="A27" s="80" t="s">
        <v>104</v>
      </c>
      <c r="B27" s="49" t="s">
        <v>112</v>
      </c>
      <c r="C27" s="51" t="s">
        <v>150</v>
      </c>
      <c r="D27" s="50" t="s">
        <v>113</v>
      </c>
      <c r="E27" s="36"/>
      <c r="F27" s="36"/>
      <c r="G27" s="35"/>
    </row>
    <row r="28" spans="1:7" ht="16.5" customHeight="1" x14ac:dyDescent="0.25">
      <c r="A28" s="101"/>
      <c r="B28" s="102"/>
      <c r="C28" s="102"/>
      <c r="D28" s="7" t="s">
        <v>24</v>
      </c>
      <c r="E28" s="37">
        <f>COUNTA(E24)*2+COUNTA(E25)*3+COUNTA(E26)*4+COUNTA(E27)*6</f>
        <v>0</v>
      </c>
      <c r="F28" s="37">
        <f>COUNTA(F24:F25)*2+COUNTA(F26:F27)*4</f>
        <v>0</v>
      </c>
      <c r="G28" s="38"/>
    </row>
    <row r="29" spans="1:7" ht="15.75" x14ac:dyDescent="0.2">
      <c r="A29" s="97" t="s">
        <v>25</v>
      </c>
      <c r="B29" s="97"/>
      <c r="C29" s="97"/>
      <c r="D29" s="97"/>
      <c r="E29" s="97"/>
      <c r="F29" s="97"/>
      <c r="G29" s="97"/>
    </row>
    <row r="30" spans="1:7" ht="25.5" x14ac:dyDescent="0.2">
      <c r="A30" s="56" t="s">
        <v>11</v>
      </c>
      <c r="B30" s="57" t="s">
        <v>12</v>
      </c>
      <c r="C30" s="57" t="s">
        <v>13</v>
      </c>
      <c r="D30" s="56" t="s">
        <v>14</v>
      </c>
      <c r="E30" s="57" t="s">
        <v>15</v>
      </c>
      <c r="F30" s="56" t="s">
        <v>16</v>
      </c>
      <c r="G30" s="58" t="s">
        <v>80</v>
      </c>
    </row>
    <row r="31" spans="1:7" ht="91.5" customHeight="1" x14ac:dyDescent="0.2">
      <c r="A31" s="81" t="s">
        <v>70</v>
      </c>
      <c r="B31" s="51" t="s">
        <v>84</v>
      </c>
      <c r="C31" s="52" t="s">
        <v>132</v>
      </c>
      <c r="D31" s="51" t="s">
        <v>116</v>
      </c>
      <c r="E31" s="35"/>
      <c r="F31" s="35"/>
      <c r="G31" s="39"/>
    </row>
    <row r="32" spans="1:7" ht="66.75" customHeight="1" x14ac:dyDescent="0.2">
      <c r="A32" s="81" t="s">
        <v>60</v>
      </c>
      <c r="B32" s="51" t="s">
        <v>117</v>
      </c>
      <c r="C32" s="51" t="s">
        <v>151</v>
      </c>
      <c r="D32" s="51" t="s">
        <v>115</v>
      </c>
      <c r="E32" s="35"/>
      <c r="F32" s="35"/>
      <c r="G32" s="39"/>
    </row>
    <row r="33" spans="1:9" ht="78.75" customHeight="1" x14ac:dyDescent="0.2">
      <c r="A33" s="82" t="s">
        <v>61</v>
      </c>
      <c r="B33" s="53" t="s">
        <v>85</v>
      </c>
      <c r="C33" s="53" t="s">
        <v>152</v>
      </c>
      <c r="D33" s="54" t="s">
        <v>114</v>
      </c>
      <c r="E33" s="40"/>
      <c r="F33" s="40"/>
      <c r="G33" s="40"/>
    </row>
    <row r="34" spans="1:9" ht="67.5" customHeight="1" x14ac:dyDescent="0.2">
      <c r="A34" s="81" t="s">
        <v>75</v>
      </c>
      <c r="B34" s="69" t="s">
        <v>86</v>
      </c>
      <c r="C34" s="69" t="s">
        <v>153</v>
      </c>
      <c r="D34" s="70" t="s">
        <v>118</v>
      </c>
      <c r="E34" s="35"/>
      <c r="F34" s="35"/>
      <c r="G34" s="35"/>
      <c r="I34" s="1" t="s">
        <v>76</v>
      </c>
    </row>
    <row r="35" spans="1:9" ht="16.5" customHeight="1" x14ac:dyDescent="0.25">
      <c r="A35" s="101"/>
      <c r="B35" s="102"/>
      <c r="C35" s="102"/>
      <c r="D35" s="65" t="s">
        <v>20</v>
      </c>
      <c r="E35" s="66">
        <f>COUNTA(E31:E33)*3+COUNTA(E34)*4</f>
        <v>0</v>
      </c>
      <c r="F35" s="66">
        <f>COUNTA(F31:F33)*3+COUNTA(F34)*4</f>
        <v>0</v>
      </c>
      <c r="G35" s="38"/>
    </row>
    <row r="36" spans="1:9" ht="15.75" customHeight="1" x14ac:dyDescent="0.2">
      <c r="A36" s="97" t="s">
        <v>26</v>
      </c>
      <c r="B36" s="97"/>
      <c r="C36" s="97"/>
      <c r="D36" s="97"/>
      <c r="E36" s="97"/>
      <c r="F36" s="97"/>
      <c r="G36" s="97"/>
    </row>
    <row r="37" spans="1:9" ht="25.5" x14ac:dyDescent="0.2">
      <c r="A37" s="56" t="s">
        <v>11</v>
      </c>
      <c r="B37" s="57" t="s">
        <v>12</v>
      </c>
      <c r="C37" s="57" t="s">
        <v>13</v>
      </c>
      <c r="D37" s="59" t="s">
        <v>14</v>
      </c>
      <c r="E37" s="57" t="s">
        <v>15</v>
      </c>
      <c r="F37" s="56" t="s">
        <v>16</v>
      </c>
      <c r="G37" s="58" t="s">
        <v>80</v>
      </c>
    </row>
    <row r="38" spans="1:9" ht="99.75" customHeight="1" x14ac:dyDescent="0.2">
      <c r="A38" s="80" t="s">
        <v>27</v>
      </c>
      <c r="B38" s="45" t="s">
        <v>87</v>
      </c>
      <c r="C38" s="79" t="s">
        <v>119</v>
      </c>
      <c r="D38" s="50" t="s">
        <v>120</v>
      </c>
      <c r="E38" s="35"/>
      <c r="F38" s="35"/>
      <c r="G38" s="35"/>
    </row>
    <row r="39" spans="1:9" ht="82.5" customHeight="1" x14ac:dyDescent="0.2">
      <c r="A39" s="83" t="s">
        <v>28</v>
      </c>
      <c r="B39" s="46" t="s">
        <v>88</v>
      </c>
      <c r="C39" s="78" t="s">
        <v>130</v>
      </c>
      <c r="D39" s="47" t="s">
        <v>121</v>
      </c>
      <c r="E39" s="41"/>
      <c r="F39" s="41"/>
      <c r="G39" s="35"/>
    </row>
    <row r="40" spans="1:9" ht="39.75" customHeight="1" x14ac:dyDescent="0.2">
      <c r="A40" s="80" t="s">
        <v>29</v>
      </c>
      <c r="B40" s="45" t="s">
        <v>89</v>
      </c>
      <c r="C40" s="45" t="s">
        <v>30</v>
      </c>
      <c r="D40" s="55" t="s">
        <v>106</v>
      </c>
      <c r="E40" s="41"/>
      <c r="F40" s="41"/>
      <c r="G40" s="35"/>
    </row>
    <row r="41" spans="1:9" ht="123" customHeight="1" x14ac:dyDescent="0.2">
      <c r="A41" s="81" t="s">
        <v>78</v>
      </c>
      <c r="B41" s="69" t="s">
        <v>90</v>
      </c>
      <c r="C41" s="69" t="s">
        <v>122</v>
      </c>
      <c r="D41" s="71" t="s">
        <v>123</v>
      </c>
      <c r="E41" s="35"/>
      <c r="F41" s="35"/>
      <c r="G41" s="41"/>
    </row>
    <row r="42" spans="1:9" ht="142.5" customHeight="1" x14ac:dyDescent="0.2">
      <c r="A42" s="80" t="s">
        <v>63</v>
      </c>
      <c r="B42" s="45" t="s">
        <v>159</v>
      </c>
      <c r="C42" s="69" t="s">
        <v>154</v>
      </c>
      <c r="D42" s="87" t="s">
        <v>155</v>
      </c>
      <c r="E42" s="41"/>
      <c r="F42" s="41"/>
      <c r="G42" s="41"/>
    </row>
    <row r="43" spans="1:9" ht="16.5" customHeight="1" x14ac:dyDescent="0.25">
      <c r="A43" s="89"/>
      <c r="B43" s="89"/>
      <c r="C43" s="89"/>
      <c r="D43" s="7" t="s">
        <v>31</v>
      </c>
      <c r="E43" s="37">
        <f>COUNTA(E38:E40)*2+COUNTA(E41:E42)*6</f>
        <v>0</v>
      </c>
      <c r="F43" s="37">
        <f>COUNTA(F38:F40)*2+COUNTA(F41:F42)*6</f>
        <v>0</v>
      </c>
      <c r="G43" s="42"/>
    </row>
    <row r="44" spans="1:9" ht="16.5" customHeight="1" x14ac:dyDescent="0.2">
      <c r="A44" s="88" t="s">
        <v>32</v>
      </c>
      <c r="B44" s="88"/>
      <c r="C44" s="88"/>
      <c r="D44" s="88"/>
      <c r="E44" s="88"/>
      <c r="F44" s="88"/>
      <c r="G44" s="88"/>
    </row>
    <row r="45" spans="1:9" ht="25.5" x14ac:dyDescent="0.2">
      <c r="A45" s="60" t="s">
        <v>11</v>
      </c>
      <c r="B45" s="61" t="s">
        <v>12</v>
      </c>
      <c r="C45" s="61" t="s">
        <v>13</v>
      </c>
      <c r="D45" s="62" t="s">
        <v>14</v>
      </c>
      <c r="E45" s="57" t="s">
        <v>15</v>
      </c>
      <c r="F45" s="56" t="s">
        <v>16</v>
      </c>
      <c r="G45" s="58" t="s">
        <v>80</v>
      </c>
    </row>
    <row r="46" spans="1:9" ht="42" customHeight="1" x14ac:dyDescent="0.2">
      <c r="A46" s="80" t="s">
        <v>33</v>
      </c>
      <c r="B46" s="45" t="s">
        <v>34</v>
      </c>
      <c r="C46" s="45" t="s">
        <v>96</v>
      </c>
      <c r="D46" s="52" t="s">
        <v>156</v>
      </c>
      <c r="E46" s="41"/>
      <c r="F46" s="43"/>
      <c r="G46" s="39"/>
    </row>
    <row r="47" spans="1:9" ht="39.75" customHeight="1" x14ac:dyDescent="0.2">
      <c r="A47" s="80" t="s">
        <v>64</v>
      </c>
      <c r="B47" s="45" t="s">
        <v>92</v>
      </c>
      <c r="C47" s="45" t="s">
        <v>124</v>
      </c>
      <c r="D47" s="55" t="s">
        <v>125</v>
      </c>
      <c r="E47" s="35"/>
      <c r="F47" s="39"/>
      <c r="G47" s="39"/>
    </row>
    <row r="48" spans="1:9" ht="198" customHeight="1" x14ac:dyDescent="0.2">
      <c r="A48" s="84" t="s">
        <v>91</v>
      </c>
      <c r="B48" s="72" t="s">
        <v>160</v>
      </c>
      <c r="C48" s="73" t="s">
        <v>127</v>
      </c>
      <c r="D48" s="74" t="s">
        <v>126</v>
      </c>
      <c r="E48" s="40"/>
      <c r="F48" s="40"/>
      <c r="G48" s="44"/>
    </row>
    <row r="49" spans="1:7" ht="184.5" customHeight="1" x14ac:dyDescent="0.2">
      <c r="A49" s="81" t="s">
        <v>93</v>
      </c>
      <c r="B49" s="69" t="s">
        <v>94</v>
      </c>
      <c r="C49" s="69" t="s">
        <v>161</v>
      </c>
      <c r="D49" s="70" t="s">
        <v>157</v>
      </c>
      <c r="E49" s="36"/>
      <c r="F49" s="36"/>
      <c r="G49" s="39"/>
    </row>
    <row r="50" spans="1:7" ht="186.75" customHeight="1" x14ac:dyDescent="0.2">
      <c r="A50" s="81" t="s">
        <v>77</v>
      </c>
      <c r="B50" s="69" t="s">
        <v>158</v>
      </c>
      <c r="C50" s="69" t="s">
        <v>162</v>
      </c>
      <c r="D50" s="75" t="s">
        <v>134</v>
      </c>
      <c r="E50" s="36"/>
      <c r="F50" s="36"/>
      <c r="G50" s="35"/>
    </row>
    <row r="51" spans="1:7" ht="16.5" customHeight="1" x14ac:dyDescent="0.25">
      <c r="A51" s="89"/>
      <c r="B51" s="90"/>
      <c r="C51" s="90"/>
      <c r="D51" s="7" t="s">
        <v>31</v>
      </c>
      <c r="E51" s="37">
        <f>COUNTA(E46)*3+COUNTA(E47)*4+COUNTA(E48)*6+COUNTA(E49)*10+COUNTA(E50)*8</f>
        <v>0</v>
      </c>
      <c r="F51" s="37">
        <f>COUNTA(F46)*3+COUNTA(F47)*4+COUNTA(F48)*6+COUNTA(F49)*10+COUNTA(F50)*8</f>
        <v>0</v>
      </c>
      <c r="G51" s="38"/>
    </row>
  </sheetData>
  <protectedRanges>
    <protectedRange sqref="B6:B9" name="Range1_2"/>
    <protectedRange sqref="D6:D9" name="Range1_4"/>
    <protectedRange sqref="C4" name="Range1_1_4"/>
    <protectedRange sqref="F26" name="Range1_7"/>
    <protectedRange sqref="E26 E24:F25 E27:F27" name="Range3_2"/>
    <protectedRange sqref="E33:F34" name="Range4_2"/>
    <protectedRange sqref="E31:F32" name="Range1_9"/>
    <protectedRange sqref="E38:F41" name="Range5_1"/>
    <protectedRange sqref="E42:F42" name="Range7_2"/>
    <protectedRange sqref="F48:F49" name="Range2_1"/>
    <protectedRange sqref="F50" name="Range1_1"/>
    <protectedRange sqref="E50" name="Range3_1"/>
    <protectedRange sqref="E48:E49" name="Range7_1"/>
  </protectedRanges>
  <mergeCells count="17">
    <mergeCell ref="B1:D3"/>
    <mergeCell ref="B4:D4"/>
    <mergeCell ref="A36:G36"/>
    <mergeCell ref="A43:C43"/>
    <mergeCell ref="A11:G11"/>
    <mergeCell ref="A28:C28"/>
    <mergeCell ref="A29:G29"/>
    <mergeCell ref="A35:C35"/>
    <mergeCell ref="A22:G22"/>
    <mergeCell ref="F4:G4"/>
    <mergeCell ref="F3:G3"/>
    <mergeCell ref="A44:G44"/>
    <mergeCell ref="A51:C51"/>
    <mergeCell ref="D6:G6"/>
    <mergeCell ref="D7:G7"/>
    <mergeCell ref="D8:G8"/>
    <mergeCell ref="D9:G9"/>
  </mergeCells>
  <conditionalFormatting sqref="B6">
    <cfRule type="notContainsBlanks" priority="1" stopIfTrue="1">
      <formula>LEN(TRIM(B6))&gt;0</formula>
    </cfRule>
  </conditionalFormatting>
  <pageMargins left="0.7" right="0.7" top="0.75" bottom="0.5" header="0.3" footer="0.3"/>
  <pageSetup scale="61" fitToHeight="0" orientation="landscape" r:id="rId1"/>
  <rowBreaks count="3" manualBreakCount="3">
    <brk id="21" max="16383" man="1"/>
    <brk id="35" max="16383" man="1"/>
    <brk id="43" max="16383" man="1"/>
  </rowBreaks>
  <colBreaks count="1" manualBreakCount="1">
    <brk id="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F35"/>
  <sheetViews>
    <sheetView tabSelected="1" view="pageBreakPreview" topLeftCell="A10" zoomScaleNormal="100" zoomScaleSheetLayoutView="100" workbookViewId="0">
      <selection activeCell="C15" sqref="C15"/>
    </sheetView>
  </sheetViews>
  <sheetFormatPr defaultRowHeight="15" x14ac:dyDescent="0.25"/>
  <cols>
    <col min="1" max="1" width="20.42578125" customWidth="1"/>
    <col min="2" max="2" width="16.7109375" customWidth="1"/>
    <col min="3" max="3" width="16.42578125" customWidth="1"/>
    <col min="4" max="4" width="10.140625" customWidth="1"/>
    <col min="5" max="5" width="12.7109375" customWidth="1"/>
    <col min="6" max="6" width="28.5703125" customWidth="1"/>
  </cols>
  <sheetData>
    <row r="1" spans="1:6" ht="18" customHeight="1" x14ac:dyDescent="0.25">
      <c r="A1" s="125" t="s">
        <v>101</v>
      </c>
      <c r="B1" s="125"/>
      <c r="C1" s="125"/>
      <c r="D1" s="125"/>
      <c r="E1" s="125"/>
      <c r="F1" s="125"/>
    </row>
    <row r="2" spans="1:6" ht="18" customHeight="1" x14ac:dyDescent="0.25">
      <c r="A2" s="125" t="s">
        <v>35</v>
      </c>
      <c r="B2" s="125"/>
      <c r="C2" s="125"/>
      <c r="D2" s="125"/>
      <c r="E2" s="125"/>
      <c r="F2" s="125"/>
    </row>
    <row r="3" spans="1:6" ht="18" customHeight="1" x14ac:dyDescent="0.25">
      <c r="A3" s="125" t="s">
        <v>36</v>
      </c>
      <c r="B3" s="125"/>
      <c r="C3" s="125"/>
      <c r="D3" s="125"/>
      <c r="E3" s="125"/>
      <c r="F3" s="125"/>
    </row>
    <row r="4" spans="1:6" ht="9" customHeight="1" x14ac:dyDescent="0.25">
      <c r="A4" s="12"/>
      <c r="B4" s="12"/>
      <c r="C4" s="12"/>
      <c r="D4" s="12"/>
      <c r="E4" s="12"/>
      <c r="F4" s="12"/>
    </row>
    <row r="5" spans="1:6" x14ac:dyDescent="0.25">
      <c r="A5" s="14" t="s">
        <v>0</v>
      </c>
      <c r="B5" s="123">
        <f>Checklist!B6</f>
        <v>0</v>
      </c>
      <c r="C5" s="124"/>
      <c r="D5" s="13"/>
      <c r="E5" s="11" t="s">
        <v>1</v>
      </c>
      <c r="F5" s="32" t="str">
        <f>Checklist!D6</f>
        <v xml:space="preserve">     </v>
      </c>
    </row>
    <row r="6" spans="1:6" x14ac:dyDescent="0.25">
      <c r="A6" s="14" t="s">
        <v>37</v>
      </c>
      <c r="B6" s="123">
        <f>Checklist!B7</f>
        <v>0</v>
      </c>
      <c r="C6" s="124"/>
      <c r="D6" s="13"/>
      <c r="E6" s="11" t="s">
        <v>40</v>
      </c>
      <c r="F6" s="32">
        <f>Checklist!D7</f>
        <v>0</v>
      </c>
    </row>
    <row r="7" spans="1:6" x14ac:dyDescent="0.25">
      <c r="A7" s="14" t="s">
        <v>38</v>
      </c>
      <c r="B7" s="126">
        <f>Checklist!B8</f>
        <v>0</v>
      </c>
      <c r="C7" s="126"/>
      <c r="D7" s="126"/>
      <c r="E7" s="126"/>
      <c r="F7" s="127"/>
    </row>
    <row r="8" spans="1:6" x14ac:dyDescent="0.25">
      <c r="A8" s="15" t="s">
        <v>39</v>
      </c>
      <c r="B8" s="126">
        <f>Checklist!B9</f>
        <v>0</v>
      </c>
      <c r="C8" s="126"/>
      <c r="D8" s="126"/>
      <c r="E8" s="126"/>
      <c r="F8" s="127"/>
    </row>
    <row r="9" spans="1:6" ht="12" customHeight="1" x14ac:dyDescent="0.25"/>
    <row r="10" spans="1:6" ht="69" customHeight="1" x14ac:dyDescent="0.25">
      <c r="A10" s="121" t="s">
        <v>79</v>
      </c>
      <c r="B10" s="122"/>
      <c r="C10" s="122"/>
      <c r="D10" s="122"/>
      <c r="E10" s="122"/>
      <c r="F10" s="122"/>
    </row>
    <row r="11" spans="1:6" ht="12" customHeight="1" x14ac:dyDescent="0.25"/>
    <row r="12" spans="1:6" ht="30" customHeight="1" x14ac:dyDescent="0.25">
      <c r="A12" s="30" t="s">
        <v>41</v>
      </c>
      <c r="B12" s="22" t="s">
        <v>54</v>
      </c>
      <c r="C12" s="22" t="s">
        <v>42</v>
      </c>
      <c r="D12" s="17"/>
      <c r="E12" s="17"/>
      <c r="F12" s="18"/>
    </row>
    <row r="13" spans="1:6" ht="30" customHeight="1" x14ac:dyDescent="0.25">
      <c r="A13" s="31" t="s">
        <v>43</v>
      </c>
      <c r="B13" s="30">
        <v>23</v>
      </c>
      <c r="C13" s="30">
        <f>+Checklist!E21</f>
        <v>0</v>
      </c>
      <c r="D13" s="17"/>
      <c r="E13" s="17"/>
      <c r="F13" s="18"/>
    </row>
    <row r="14" spans="1:6" ht="30" customHeight="1" x14ac:dyDescent="0.25">
      <c r="A14" s="31" t="s">
        <v>21</v>
      </c>
      <c r="B14" s="30">
        <v>15</v>
      </c>
      <c r="C14" s="30">
        <f>+Checklist!E28</f>
        <v>0</v>
      </c>
      <c r="D14" s="17"/>
      <c r="E14" s="17"/>
      <c r="F14" s="19"/>
    </row>
    <row r="15" spans="1:6" ht="30" customHeight="1" x14ac:dyDescent="0.25">
      <c r="A15" s="31" t="s">
        <v>44</v>
      </c>
      <c r="B15" s="30">
        <v>13</v>
      </c>
      <c r="C15" s="30">
        <f>+Checklist!E35</f>
        <v>0</v>
      </c>
      <c r="D15" s="17"/>
      <c r="E15" s="17"/>
      <c r="F15" s="18"/>
    </row>
    <row r="16" spans="1:6" ht="30" customHeight="1" x14ac:dyDescent="0.25">
      <c r="A16" s="31" t="s">
        <v>45</v>
      </c>
      <c r="B16" s="30">
        <v>18</v>
      </c>
      <c r="C16" s="30">
        <f>+Checklist!E43</f>
        <v>0</v>
      </c>
      <c r="D16" s="17"/>
      <c r="E16" s="17"/>
      <c r="F16" s="18"/>
    </row>
    <row r="17" spans="1:6" ht="30" customHeight="1" x14ac:dyDescent="0.25">
      <c r="A17" s="31" t="s">
        <v>32</v>
      </c>
      <c r="B17" s="30">
        <v>31</v>
      </c>
      <c r="C17" s="30">
        <f>+Checklist!E51</f>
        <v>0</v>
      </c>
      <c r="D17" s="17"/>
      <c r="E17" s="17"/>
      <c r="F17" s="18"/>
    </row>
    <row r="18" spans="1:6" ht="30" customHeight="1" x14ac:dyDescent="0.25">
      <c r="A18" s="22" t="s">
        <v>46</v>
      </c>
      <c r="B18" s="30">
        <f>SUM(B13:B17)</f>
        <v>100</v>
      </c>
      <c r="C18" s="30">
        <f>SUM(C13:C17)</f>
        <v>0</v>
      </c>
      <c r="D18" s="17"/>
      <c r="E18" s="17"/>
      <c r="F18" s="18"/>
    </row>
    <row r="19" spans="1:6" ht="12" customHeight="1" x14ac:dyDescent="0.25">
      <c r="A19" s="20"/>
      <c r="B19" s="21"/>
      <c r="C19" s="111"/>
      <c r="D19" s="111"/>
      <c r="E19" s="16"/>
      <c r="F19" s="18"/>
    </row>
    <row r="20" spans="1:6" ht="30" customHeight="1" x14ac:dyDescent="0.25">
      <c r="A20" s="22" t="s">
        <v>47</v>
      </c>
      <c r="B20" s="23"/>
      <c r="C20" s="29">
        <f>SUM(C18+D18)</f>
        <v>0</v>
      </c>
      <c r="D20" s="112"/>
      <c r="E20" s="113"/>
      <c r="F20" s="18"/>
    </row>
    <row r="21" spans="1:6" ht="12" customHeight="1" x14ac:dyDescent="0.25">
      <c r="A21" s="114"/>
      <c r="B21" s="115"/>
      <c r="C21" s="18"/>
      <c r="D21" s="18"/>
      <c r="E21" s="18"/>
      <c r="F21" s="18"/>
    </row>
    <row r="22" spans="1:6" x14ac:dyDescent="0.25">
      <c r="A22" s="24" t="s">
        <v>48</v>
      </c>
      <c r="B22" s="25" t="str">
        <f>IF(C20&lt;76,"RED",IF(C20&gt;91,"GREEN",IF(C20&gt;75,"AMBER","RED")))</f>
        <v>RED</v>
      </c>
      <c r="C22" s="116"/>
      <c r="D22" s="116"/>
      <c r="E22" s="116"/>
      <c r="F22" s="116"/>
    </row>
    <row r="23" spans="1:6" ht="12" customHeight="1" x14ac:dyDescent="0.25">
      <c r="A23" s="18"/>
      <c r="B23" s="18"/>
      <c r="C23" s="18"/>
      <c r="D23" s="18"/>
      <c r="E23" s="18"/>
      <c r="F23" s="18"/>
    </row>
    <row r="24" spans="1:6" ht="26.25" thickBot="1" x14ac:dyDescent="0.3">
      <c r="A24" s="17" t="s">
        <v>49</v>
      </c>
      <c r="B24" s="18"/>
      <c r="C24" s="18"/>
      <c r="D24" s="18"/>
      <c r="E24" s="18"/>
      <c r="F24" s="18"/>
    </row>
    <row r="25" spans="1:6" x14ac:dyDescent="0.25">
      <c r="A25" s="26" t="s">
        <v>65</v>
      </c>
      <c r="B25" s="117" t="s">
        <v>50</v>
      </c>
      <c r="C25" s="118"/>
      <c r="D25" s="21"/>
      <c r="E25" s="18"/>
      <c r="F25" s="18"/>
    </row>
    <row r="26" spans="1:6" x14ac:dyDescent="0.25">
      <c r="A26" s="27" t="s">
        <v>66</v>
      </c>
      <c r="B26" s="119" t="s">
        <v>51</v>
      </c>
      <c r="C26" s="120"/>
      <c r="D26" s="21"/>
      <c r="E26" s="18"/>
      <c r="F26" s="18"/>
    </row>
    <row r="27" spans="1:6" ht="15.75" thickBot="1" x14ac:dyDescent="0.3">
      <c r="A27" s="28" t="s">
        <v>52</v>
      </c>
      <c r="B27" s="109" t="s">
        <v>53</v>
      </c>
      <c r="C27" s="110"/>
      <c r="D27" s="21"/>
      <c r="E27" s="18"/>
      <c r="F27" s="18"/>
    </row>
    <row r="30" spans="1:6" ht="15.75" x14ac:dyDescent="0.25">
      <c r="A30" s="67" t="s">
        <v>55</v>
      </c>
      <c r="C30" s="77">
        <v>45839</v>
      </c>
      <c r="D30" s="68" t="s">
        <v>56</v>
      </c>
      <c r="E30" s="76" t="s">
        <v>57</v>
      </c>
    </row>
    <row r="31" spans="1:6" ht="9.75" customHeight="1" x14ac:dyDescent="0.25"/>
    <row r="32" spans="1:6" ht="15.75" x14ac:dyDescent="0.25">
      <c r="A32" s="67" t="s">
        <v>58</v>
      </c>
      <c r="C32" s="77">
        <v>45870</v>
      </c>
    </row>
    <row r="33" spans="1:1" ht="9.75" customHeight="1" x14ac:dyDescent="0.25"/>
    <row r="34" spans="1:1" x14ac:dyDescent="0.25">
      <c r="A34" s="67" t="s">
        <v>59</v>
      </c>
    </row>
    <row r="35" spans="1:1" ht="9.75" customHeight="1" x14ac:dyDescent="0.25"/>
  </sheetData>
  <mergeCells count="15">
    <mergeCell ref="A10:F10"/>
    <mergeCell ref="B5:C5"/>
    <mergeCell ref="B6:C6"/>
    <mergeCell ref="A1:F1"/>
    <mergeCell ref="A2:F2"/>
    <mergeCell ref="A3:F3"/>
    <mergeCell ref="B7:F7"/>
    <mergeCell ref="B8:F8"/>
    <mergeCell ref="B27:C27"/>
    <mergeCell ref="C19:D19"/>
    <mergeCell ref="D20:E20"/>
    <mergeCell ref="A21:B21"/>
    <mergeCell ref="C22:F22"/>
    <mergeCell ref="B25:C25"/>
    <mergeCell ref="B26:C26"/>
  </mergeCells>
  <conditionalFormatting sqref="B22">
    <cfRule type="cellIs" dxfId="6" priority="4" stopIfTrue="1" operator="equal">
      <formula>"green"</formula>
    </cfRule>
    <cfRule type="cellIs" dxfId="5" priority="5" stopIfTrue="1" operator="equal">
      <formula>"amber"</formula>
    </cfRule>
    <cfRule type="cellIs" dxfId="4" priority="6" stopIfTrue="1" operator="equal">
      <formula>"red"</formula>
    </cfRule>
  </conditionalFormatting>
  <conditionalFormatting sqref="C20">
    <cfRule type="cellIs" dxfId="3" priority="1" stopIfTrue="1" operator="between">
      <formula>92</formula>
      <formula>100</formula>
    </cfRule>
    <cfRule type="cellIs" dxfId="2" priority="2" stopIfTrue="1" operator="between">
      <formula>76</formula>
      <formula>91</formula>
    </cfRule>
    <cfRule type="cellIs" dxfId="1" priority="3" stopIfTrue="1" operator="between">
      <formula>0</formula>
      <formula>75</formula>
    </cfRule>
  </conditionalFormatting>
  <conditionalFormatting sqref="F14">
    <cfRule type="cellIs" dxfId="0" priority="7" stopIfTrue="1" operator="equal">
      <formula>" *"</formula>
    </cfRule>
  </conditionalFormatting>
  <pageMargins left="0.7" right="0.7" top="0.75" bottom="0.75" header="0.3" footer="0.3"/>
  <pageSetup scale="86" orientation="portrait" r:id="rId1"/>
</worksheet>
</file>

<file path=docMetadata/LabelInfo.xml><?xml version="1.0" encoding="utf-8"?>
<clbl:labelList xmlns:clbl="http://schemas.microsoft.com/office/2020/mipLabelMetadata">
  <clbl:label id="{fae6d70f-954b-4811-92b6-0530d6f84c43}" enabled="0" method="" siteId="{fae6d70f-954b-4811-92b6-0530d6f84c4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Checklist</vt:lpstr>
      <vt:lpstr>Summary Results</vt:lpstr>
      <vt:lpstr>'Summary Results'!Print_Area</vt:lpstr>
    </vt:vector>
  </TitlesOfParts>
  <Company>US Army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Frederick, Dale CIV USA</dc:creator>
  <cp:lastModifiedBy>Luciano, Christine A CIV USARMY USAG (USA)</cp:lastModifiedBy>
  <cp:lastPrinted>2023-04-05T15:22:27Z</cp:lastPrinted>
  <dcterms:created xsi:type="dcterms:W3CDTF">2022-05-05T13:02:22Z</dcterms:created>
  <dcterms:modified xsi:type="dcterms:W3CDTF">2025-06-03T15:00:42Z</dcterms:modified>
</cp:coreProperties>
</file>